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330" windowWidth="15315" windowHeight="10890" tabRatio="943" activeTab="5"/>
  </bookViews>
  <sheets>
    <sheet name="CDR" sheetId="69" r:id="rId1"/>
    <sheet name="RAAF" sheetId="70" r:id="rId2"/>
    <sheet name="RCI" sheetId="72" r:id="rId3"/>
    <sheet name="2307" sheetId="68" r:id="rId4"/>
    <sheet name="2306" sheetId="67" r:id="rId5"/>
    <sheet name="DV Buseco" sheetId="73" r:id="rId6"/>
    <sheet name="DV" sheetId="64" r:id="rId7"/>
    <sheet name="Sheet4" sheetId="4" state="hidden" r:id="rId8"/>
    <sheet name="FundingSource" sheetId="6" state="hidden" r:id="rId9"/>
    <sheet name="OrganizationFile" sheetId="7" state="hidden" r:id="rId10"/>
    <sheet name="Sheet1" sheetId="74" state="hidden" r:id="rId11"/>
  </sheets>
  <definedNames>
    <definedName name="_xlnm.Print_Area" localSheetId="4">'2306'!$A$2:$AI$86</definedName>
    <definedName name="_xlnm.Print_Area" localSheetId="3">'2307'!$A$1:$AR$83</definedName>
    <definedName name="_xlnm.Print_Area" localSheetId="0">CDR!$A$1:$G$53</definedName>
    <definedName name="_xlnm.Print_Area" localSheetId="6">DV!$AK$298:$AS$303</definedName>
    <definedName name="_xlnm.Print_Area" localSheetId="5">'DV Buseco'!$A$1:$AF$49</definedName>
    <definedName name="_xlnm.Print_Area" localSheetId="1">RAAF!$A$1:$M$26</definedName>
    <definedName name="_xlnm.Print_Area" localSheetId="2">RCI!$A$1:$E$37</definedName>
  </definedNames>
  <calcPr calcId="145621"/>
</workbook>
</file>

<file path=xl/calcChain.xml><?xml version="1.0" encoding="utf-8"?>
<calcChain xmlns="http://schemas.openxmlformats.org/spreadsheetml/2006/main">
  <c r="A4" i="64" l="1"/>
  <c r="J14" i="68" l="1"/>
  <c r="B20" i="67"/>
  <c r="J12" i="68"/>
  <c r="J10" i="68"/>
  <c r="AK69" i="68"/>
  <c r="AI25" i="64" l="1"/>
  <c r="AI24" i="64"/>
  <c r="AH24" i="64"/>
  <c r="AH25" i="64"/>
  <c r="B14" i="67"/>
  <c r="C10" i="67"/>
  <c r="R16" i="73"/>
  <c r="F45" i="69" l="1"/>
  <c r="E45" i="69"/>
  <c r="E33" i="72"/>
  <c r="S24" i="73"/>
  <c r="S23" i="73"/>
  <c r="E51" i="69"/>
  <c r="A25" i="70" s="1"/>
  <c r="A37" i="72" s="1"/>
  <c r="E50" i="69"/>
  <c r="A24" i="70" s="1"/>
  <c r="A36" i="72" s="1"/>
  <c r="G12" i="69"/>
  <c r="G13" i="69" s="1"/>
  <c r="G14" i="69" s="1"/>
  <c r="G15" i="69" s="1"/>
  <c r="G16" i="69" s="1"/>
  <c r="G17" i="69" s="1"/>
  <c r="G18" i="69" s="1"/>
  <c r="G19" i="69" s="1"/>
  <c r="G20" i="69" s="1"/>
  <c r="G21" i="69" s="1"/>
  <c r="G22" i="69" s="1"/>
  <c r="G23" i="69" s="1"/>
  <c r="G24" i="69" s="1"/>
  <c r="G25" i="69" s="1"/>
  <c r="G26" i="69" s="1"/>
  <c r="G27" i="69" s="1"/>
  <c r="G28" i="69" s="1"/>
  <c r="G29" i="69" s="1"/>
  <c r="G30" i="69" s="1"/>
  <c r="G31" i="69" s="1"/>
  <c r="G32" i="69" s="1"/>
  <c r="G33" i="69" s="1"/>
  <c r="G34" i="69" s="1"/>
  <c r="G35" i="69" s="1"/>
  <c r="G36" i="69" s="1"/>
  <c r="G37" i="69" s="1"/>
  <c r="G38" i="69" s="1"/>
  <c r="G39" i="69" s="1"/>
  <c r="G40" i="69" s="1"/>
  <c r="G41" i="69" s="1"/>
  <c r="G42" i="69" s="1"/>
  <c r="G43" i="69" s="1"/>
  <c r="S25" i="73" l="1"/>
  <c r="AA21" i="73" s="1"/>
  <c r="R33" i="73" s="1"/>
  <c r="G45" i="69"/>
  <c r="A47" i="69" s="1"/>
  <c r="AC56" i="67" l="1"/>
  <c r="S23" i="64" l="1"/>
  <c r="R16" i="64" l="1"/>
  <c r="AL300" i="64"/>
  <c r="AN300" i="64" s="1"/>
  <c r="AL301" i="64"/>
  <c r="AM301" i="64" s="1"/>
  <c r="AL302" i="64"/>
  <c r="AN302" i="64" s="1"/>
  <c r="AL303" i="64"/>
  <c r="AO303" i="64" s="1"/>
  <c r="AL299" i="64"/>
  <c r="AM299" i="64" s="1"/>
  <c r="AA16" i="64"/>
  <c r="L25" i="64" l="1"/>
  <c r="AN299" i="64"/>
  <c r="AN301" i="64"/>
  <c r="AO301" i="64" s="1"/>
  <c r="AM302" i="64"/>
  <c r="AO302" i="64" s="1"/>
  <c r="AM300" i="64"/>
  <c r="L24" i="64" s="1"/>
  <c r="AO300" i="64" l="1"/>
  <c r="AO299" i="64"/>
  <c r="S25" i="64" l="1"/>
  <c r="S26" i="64" s="1"/>
  <c r="AA21" i="64" s="1"/>
  <c r="R34" i="64" s="1"/>
  <c r="C2" i="7" l="1"/>
  <c r="C3" i="7"/>
  <c r="C4" i="7"/>
  <c r="C5" i="7"/>
  <c r="C6" i="7"/>
  <c r="C7" i="7"/>
  <c r="C8" i="7"/>
  <c r="C9" i="7"/>
  <c r="C10" i="7"/>
  <c r="C11" i="7"/>
  <c r="C12" i="7"/>
  <c r="C13" i="7"/>
  <c r="C14" i="7"/>
  <c r="A47" i="6"/>
  <c r="A63" i="6"/>
  <c r="A111" i="6"/>
  <c r="A127" i="6"/>
  <c r="A175" i="6"/>
  <c r="A191" i="6"/>
  <c r="A239" i="6"/>
  <c r="A255" i="6"/>
  <c r="A303" i="6"/>
  <c r="A319" i="6"/>
  <c r="C3" i="6"/>
  <c r="A3" i="6" s="1"/>
  <c r="C4" i="6"/>
  <c r="A4" i="6" s="1"/>
  <c r="C5" i="6"/>
  <c r="A5" i="6" s="1"/>
  <c r="C6" i="6"/>
  <c r="A6" i="6" s="1"/>
  <c r="C7" i="6"/>
  <c r="A7" i="6" s="1"/>
  <c r="C8" i="6"/>
  <c r="A8" i="6" s="1"/>
  <c r="C9" i="6"/>
  <c r="A9" i="6" s="1"/>
  <c r="C10" i="6"/>
  <c r="A10" i="6" s="1"/>
  <c r="C11" i="6"/>
  <c r="A11" i="6" s="1"/>
  <c r="C12" i="6"/>
  <c r="A12" i="6" s="1"/>
  <c r="C13" i="6"/>
  <c r="A13" i="6" s="1"/>
  <c r="C14" i="6"/>
  <c r="A14" i="6" s="1"/>
  <c r="C15" i="6"/>
  <c r="A15" i="6" s="1"/>
  <c r="C16" i="6"/>
  <c r="A16" i="6" s="1"/>
  <c r="C17" i="6"/>
  <c r="A17" i="6" s="1"/>
  <c r="C18" i="6"/>
  <c r="A18" i="6" s="1"/>
  <c r="C19" i="6"/>
  <c r="A19" i="6" s="1"/>
  <c r="C20" i="6"/>
  <c r="A20" i="6" s="1"/>
  <c r="C21" i="6"/>
  <c r="A21" i="6" s="1"/>
  <c r="C22" i="6"/>
  <c r="A22" i="6" s="1"/>
  <c r="C23" i="6"/>
  <c r="A23" i="6" s="1"/>
  <c r="C24" i="6"/>
  <c r="A24" i="6" s="1"/>
  <c r="C25" i="6"/>
  <c r="A25" i="6" s="1"/>
  <c r="C26" i="6"/>
  <c r="A26" i="6" s="1"/>
  <c r="C27" i="6"/>
  <c r="A27" i="6" s="1"/>
  <c r="C28" i="6"/>
  <c r="A28" i="6" s="1"/>
  <c r="C29" i="6"/>
  <c r="A29" i="6" s="1"/>
  <c r="C30" i="6"/>
  <c r="A30" i="6" s="1"/>
  <c r="C31" i="6"/>
  <c r="A31" i="6" s="1"/>
  <c r="C32" i="6"/>
  <c r="A32" i="6" s="1"/>
  <c r="C33" i="6"/>
  <c r="A33" i="6" s="1"/>
  <c r="C34" i="6"/>
  <c r="A34" i="6" s="1"/>
  <c r="C35" i="6"/>
  <c r="A35" i="6" s="1"/>
  <c r="C36" i="6"/>
  <c r="A36" i="6" s="1"/>
  <c r="C37" i="6"/>
  <c r="A37" i="6" s="1"/>
  <c r="C38" i="6"/>
  <c r="A38" i="6" s="1"/>
  <c r="C39" i="6"/>
  <c r="A39" i="6" s="1"/>
  <c r="C40" i="6"/>
  <c r="A40" i="6" s="1"/>
  <c r="C41" i="6"/>
  <c r="A41" i="6" s="1"/>
  <c r="C42" i="6"/>
  <c r="A42" i="6" s="1"/>
  <c r="C43" i="6"/>
  <c r="A43" i="6" s="1"/>
  <c r="C44" i="6"/>
  <c r="A44" i="6" s="1"/>
  <c r="C45" i="6"/>
  <c r="A45" i="6" s="1"/>
  <c r="C46" i="6"/>
  <c r="A46" i="6" s="1"/>
  <c r="C47" i="6"/>
  <c r="C48" i="6"/>
  <c r="A48" i="6" s="1"/>
  <c r="C49" i="6"/>
  <c r="A49" i="6" s="1"/>
  <c r="C50" i="6"/>
  <c r="A50" i="6" s="1"/>
  <c r="C51" i="6"/>
  <c r="A51" i="6" s="1"/>
  <c r="C52" i="6"/>
  <c r="A52" i="6" s="1"/>
  <c r="C53" i="6"/>
  <c r="A53" i="6" s="1"/>
  <c r="C54" i="6"/>
  <c r="A54" i="6" s="1"/>
  <c r="C55" i="6"/>
  <c r="A55" i="6" s="1"/>
  <c r="C56" i="6"/>
  <c r="A56" i="6" s="1"/>
  <c r="C57" i="6"/>
  <c r="A57" i="6" s="1"/>
  <c r="C58" i="6"/>
  <c r="A58" i="6" s="1"/>
  <c r="C59" i="6"/>
  <c r="A59" i="6" s="1"/>
  <c r="C60" i="6"/>
  <c r="A60" i="6" s="1"/>
  <c r="C61" i="6"/>
  <c r="A61" i="6" s="1"/>
  <c r="C62" i="6"/>
  <c r="A62" i="6" s="1"/>
  <c r="C63" i="6"/>
  <c r="C64" i="6"/>
  <c r="A64" i="6" s="1"/>
  <c r="C65" i="6"/>
  <c r="A65" i="6" s="1"/>
  <c r="C66" i="6"/>
  <c r="A66" i="6" s="1"/>
  <c r="C67" i="6"/>
  <c r="A67" i="6" s="1"/>
  <c r="C68" i="6"/>
  <c r="A68" i="6" s="1"/>
  <c r="C69" i="6"/>
  <c r="A69" i="6" s="1"/>
  <c r="C70" i="6"/>
  <c r="A70" i="6" s="1"/>
  <c r="C71" i="6"/>
  <c r="A71" i="6" s="1"/>
  <c r="C72" i="6"/>
  <c r="A72" i="6" s="1"/>
  <c r="C73" i="6"/>
  <c r="A73" i="6" s="1"/>
  <c r="C74" i="6"/>
  <c r="A74" i="6" s="1"/>
  <c r="C75" i="6"/>
  <c r="A75" i="6" s="1"/>
  <c r="C76" i="6"/>
  <c r="A76" i="6" s="1"/>
  <c r="C77" i="6"/>
  <c r="A77" i="6" s="1"/>
  <c r="C78" i="6"/>
  <c r="A78" i="6" s="1"/>
  <c r="C79" i="6"/>
  <c r="A79" i="6" s="1"/>
  <c r="C80" i="6"/>
  <c r="A80" i="6" s="1"/>
  <c r="C81" i="6"/>
  <c r="A81" i="6" s="1"/>
  <c r="C82" i="6"/>
  <c r="A82" i="6" s="1"/>
  <c r="C83" i="6"/>
  <c r="A83" i="6" s="1"/>
  <c r="C84" i="6"/>
  <c r="A84" i="6" s="1"/>
  <c r="C85" i="6"/>
  <c r="A85" i="6" s="1"/>
  <c r="C86" i="6"/>
  <c r="A86" i="6" s="1"/>
  <c r="C87" i="6"/>
  <c r="A87" i="6" s="1"/>
  <c r="C88" i="6"/>
  <c r="A88" i="6" s="1"/>
  <c r="C89" i="6"/>
  <c r="A89" i="6" s="1"/>
  <c r="C90" i="6"/>
  <c r="A90" i="6" s="1"/>
  <c r="C91" i="6"/>
  <c r="A91" i="6" s="1"/>
  <c r="C92" i="6"/>
  <c r="A92" i="6" s="1"/>
  <c r="C93" i="6"/>
  <c r="A93" i="6" s="1"/>
  <c r="C94" i="6"/>
  <c r="A94" i="6" s="1"/>
  <c r="C95" i="6"/>
  <c r="A95" i="6" s="1"/>
  <c r="C96" i="6"/>
  <c r="A96" i="6" s="1"/>
  <c r="C97" i="6"/>
  <c r="A97" i="6" s="1"/>
  <c r="C98" i="6"/>
  <c r="A98" i="6" s="1"/>
  <c r="C99" i="6"/>
  <c r="A99" i="6" s="1"/>
  <c r="C100" i="6"/>
  <c r="A100" i="6" s="1"/>
  <c r="C101" i="6"/>
  <c r="A101" i="6" s="1"/>
  <c r="C102" i="6"/>
  <c r="A102" i="6" s="1"/>
  <c r="C103" i="6"/>
  <c r="A103" i="6" s="1"/>
  <c r="C104" i="6"/>
  <c r="A104" i="6" s="1"/>
  <c r="C105" i="6"/>
  <c r="A105" i="6" s="1"/>
  <c r="C106" i="6"/>
  <c r="A106" i="6" s="1"/>
  <c r="C107" i="6"/>
  <c r="A107" i="6" s="1"/>
  <c r="C108" i="6"/>
  <c r="A108" i="6" s="1"/>
  <c r="C109" i="6"/>
  <c r="A109" i="6" s="1"/>
  <c r="C110" i="6"/>
  <c r="A110" i="6" s="1"/>
  <c r="C111" i="6"/>
  <c r="C112" i="6"/>
  <c r="A112" i="6" s="1"/>
  <c r="C113" i="6"/>
  <c r="A113" i="6" s="1"/>
  <c r="C114" i="6"/>
  <c r="A114" i="6" s="1"/>
  <c r="C115" i="6"/>
  <c r="A115" i="6" s="1"/>
  <c r="C116" i="6"/>
  <c r="A116" i="6" s="1"/>
  <c r="C117" i="6"/>
  <c r="A117" i="6" s="1"/>
  <c r="C118" i="6"/>
  <c r="A118" i="6" s="1"/>
  <c r="C119" i="6"/>
  <c r="A119" i="6" s="1"/>
  <c r="C120" i="6"/>
  <c r="A120" i="6" s="1"/>
  <c r="C121" i="6"/>
  <c r="A121" i="6" s="1"/>
  <c r="C122" i="6"/>
  <c r="A122" i="6" s="1"/>
  <c r="C123" i="6"/>
  <c r="A123" i="6" s="1"/>
  <c r="C124" i="6"/>
  <c r="A124" i="6" s="1"/>
  <c r="C125" i="6"/>
  <c r="A125" i="6" s="1"/>
  <c r="C126" i="6"/>
  <c r="A126" i="6" s="1"/>
  <c r="C127" i="6"/>
  <c r="C128" i="6"/>
  <c r="A128" i="6" s="1"/>
  <c r="C129" i="6"/>
  <c r="A129" i="6" s="1"/>
  <c r="C130" i="6"/>
  <c r="A130" i="6" s="1"/>
  <c r="C131" i="6"/>
  <c r="A131" i="6" s="1"/>
  <c r="C132" i="6"/>
  <c r="A132" i="6" s="1"/>
  <c r="C133" i="6"/>
  <c r="A133" i="6" s="1"/>
  <c r="C134" i="6"/>
  <c r="A134" i="6" s="1"/>
  <c r="C135" i="6"/>
  <c r="A135" i="6" s="1"/>
  <c r="C136" i="6"/>
  <c r="A136" i="6" s="1"/>
  <c r="C137" i="6"/>
  <c r="A137" i="6" s="1"/>
  <c r="C138" i="6"/>
  <c r="A138" i="6" s="1"/>
  <c r="C139" i="6"/>
  <c r="A139" i="6" s="1"/>
  <c r="C140" i="6"/>
  <c r="A140" i="6" s="1"/>
  <c r="C141" i="6"/>
  <c r="A141" i="6" s="1"/>
  <c r="C142" i="6"/>
  <c r="A142" i="6" s="1"/>
  <c r="C143" i="6"/>
  <c r="A143" i="6" s="1"/>
  <c r="C144" i="6"/>
  <c r="A144" i="6" s="1"/>
  <c r="C145" i="6"/>
  <c r="A145" i="6" s="1"/>
  <c r="C146" i="6"/>
  <c r="A146" i="6" s="1"/>
  <c r="C147" i="6"/>
  <c r="A147" i="6" s="1"/>
  <c r="C148" i="6"/>
  <c r="A148" i="6" s="1"/>
  <c r="C149" i="6"/>
  <c r="A149" i="6" s="1"/>
  <c r="C150" i="6"/>
  <c r="A150" i="6" s="1"/>
  <c r="C151" i="6"/>
  <c r="A151" i="6" s="1"/>
  <c r="C152" i="6"/>
  <c r="A152" i="6" s="1"/>
  <c r="C153" i="6"/>
  <c r="A153" i="6" s="1"/>
  <c r="C154" i="6"/>
  <c r="A154" i="6" s="1"/>
  <c r="C155" i="6"/>
  <c r="A155" i="6" s="1"/>
  <c r="C156" i="6"/>
  <c r="A156" i="6" s="1"/>
  <c r="C157" i="6"/>
  <c r="A157" i="6" s="1"/>
  <c r="C158" i="6"/>
  <c r="A158" i="6" s="1"/>
  <c r="C159" i="6"/>
  <c r="A159" i="6" s="1"/>
  <c r="C160" i="6"/>
  <c r="A160" i="6" s="1"/>
  <c r="C161" i="6"/>
  <c r="A161" i="6" s="1"/>
  <c r="C162" i="6"/>
  <c r="A162" i="6" s="1"/>
  <c r="C163" i="6"/>
  <c r="A163" i="6" s="1"/>
  <c r="C164" i="6"/>
  <c r="A164" i="6" s="1"/>
  <c r="C165" i="6"/>
  <c r="A165" i="6" s="1"/>
  <c r="C166" i="6"/>
  <c r="A166" i="6" s="1"/>
  <c r="C167" i="6"/>
  <c r="A167" i="6" s="1"/>
  <c r="C168" i="6"/>
  <c r="A168" i="6" s="1"/>
  <c r="C169" i="6"/>
  <c r="A169" i="6" s="1"/>
  <c r="C170" i="6"/>
  <c r="A170" i="6" s="1"/>
  <c r="C171" i="6"/>
  <c r="A171" i="6" s="1"/>
  <c r="C172" i="6"/>
  <c r="A172" i="6" s="1"/>
  <c r="C173" i="6"/>
  <c r="A173" i="6" s="1"/>
  <c r="C174" i="6"/>
  <c r="A174" i="6" s="1"/>
  <c r="C175" i="6"/>
  <c r="C176" i="6"/>
  <c r="A176" i="6" s="1"/>
  <c r="C177" i="6"/>
  <c r="A177" i="6" s="1"/>
  <c r="C178" i="6"/>
  <c r="A178" i="6" s="1"/>
  <c r="C179" i="6"/>
  <c r="A179" i="6" s="1"/>
  <c r="C180" i="6"/>
  <c r="A180" i="6" s="1"/>
  <c r="C181" i="6"/>
  <c r="A181" i="6" s="1"/>
  <c r="C182" i="6"/>
  <c r="A182" i="6" s="1"/>
  <c r="C183" i="6"/>
  <c r="A183" i="6" s="1"/>
  <c r="C184" i="6"/>
  <c r="A184" i="6" s="1"/>
  <c r="C185" i="6"/>
  <c r="A185" i="6" s="1"/>
  <c r="C186" i="6"/>
  <c r="A186" i="6" s="1"/>
  <c r="C187" i="6"/>
  <c r="A187" i="6" s="1"/>
  <c r="C188" i="6"/>
  <c r="A188" i="6" s="1"/>
  <c r="C189" i="6"/>
  <c r="A189" i="6" s="1"/>
  <c r="C190" i="6"/>
  <c r="A190" i="6" s="1"/>
  <c r="C191" i="6"/>
  <c r="C192" i="6"/>
  <c r="A192" i="6" s="1"/>
  <c r="C193" i="6"/>
  <c r="A193" i="6" s="1"/>
  <c r="C194" i="6"/>
  <c r="A194" i="6" s="1"/>
  <c r="C195" i="6"/>
  <c r="A195" i="6" s="1"/>
  <c r="C196" i="6"/>
  <c r="A196" i="6" s="1"/>
  <c r="C197" i="6"/>
  <c r="A197" i="6" s="1"/>
  <c r="C198" i="6"/>
  <c r="A198" i="6" s="1"/>
  <c r="C199" i="6"/>
  <c r="A199" i="6" s="1"/>
  <c r="C200" i="6"/>
  <c r="A200" i="6" s="1"/>
  <c r="C201" i="6"/>
  <c r="A201" i="6" s="1"/>
  <c r="C202" i="6"/>
  <c r="A202" i="6" s="1"/>
  <c r="C203" i="6"/>
  <c r="A203" i="6" s="1"/>
  <c r="C204" i="6"/>
  <c r="A204" i="6" s="1"/>
  <c r="C205" i="6"/>
  <c r="A205" i="6" s="1"/>
  <c r="C206" i="6"/>
  <c r="A206" i="6" s="1"/>
  <c r="C207" i="6"/>
  <c r="A207" i="6" s="1"/>
  <c r="C208" i="6"/>
  <c r="A208" i="6" s="1"/>
  <c r="C209" i="6"/>
  <c r="A209" i="6" s="1"/>
  <c r="C210" i="6"/>
  <c r="A210" i="6" s="1"/>
  <c r="C211" i="6"/>
  <c r="A211" i="6" s="1"/>
  <c r="C212" i="6"/>
  <c r="A212" i="6" s="1"/>
  <c r="C213" i="6"/>
  <c r="A213" i="6" s="1"/>
  <c r="C214" i="6"/>
  <c r="A214" i="6" s="1"/>
  <c r="C215" i="6"/>
  <c r="A215" i="6" s="1"/>
  <c r="C216" i="6"/>
  <c r="A216" i="6" s="1"/>
  <c r="C217" i="6"/>
  <c r="A217" i="6" s="1"/>
  <c r="C218" i="6"/>
  <c r="A218" i="6" s="1"/>
  <c r="C219" i="6"/>
  <c r="A219" i="6" s="1"/>
  <c r="C220" i="6"/>
  <c r="A220" i="6" s="1"/>
  <c r="C221" i="6"/>
  <c r="A221" i="6" s="1"/>
  <c r="C222" i="6"/>
  <c r="A222" i="6" s="1"/>
  <c r="C223" i="6"/>
  <c r="A223" i="6" s="1"/>
  <c r="C224" i="6"/>
  <c r="A224" i="6" s="1"/>
  <c r="C225" i="6"/>
  <c r="A225" i="6" s="1"/>
  <c r="C226" i="6"/>
  <c r="A226" i="6" s="1"/>
  <c r="C227" i="6"/>
  <c r="A227" i="6" s="1"/>
  <c r="C228" i="6"/>
  <c r="A228" i="6" s="1"/>
  <c r="C229" i="6"/>
  <c r="A229" i="6" s="1"/>
  <c r="C230" i="6"/>
  <c r="A230" i="6" s="1"/>
  <c r="C231" i="6"/>
  <c r="A231" i="6" s="1"/>
  <c r="C232" i="6"/>
  <c r="A232" i="6" s="1"/>
  <c r="C233" i="6"/>
  <c r="A233" i="6" s="1"/>
  <c r="C234" i="6"/>
  <c r="A234" i="6" s="1"/>
  <c r="C235" i="6"/>
  <c r="A235" i="6" s="1"/>
  <c r="C236" i="6"/>
  <c r="A236" i="6" s="1"/>
  <c r="C237" i="6"/>
  <c r="A237" i="6" s="1"/>
  <c r="C238" i="6"/>
  <c r="A238" i="6" s="1"/>
  <c r="C239" i="6"/>
  <c r="C240" i="6"/>
  <c r="A240" i="6" s="1"/>
  <c r="C241" i="6"/>
  <c r="A241" i="6" s="1"/>
  <c r="C242" i="6"/>
  <c r="A242" i="6" s="1"/>
  <c r="C243" i="6"/>
  <c r="A243" i="6" s="1"/>
  <c r="C244" i="6"/>
  <c r="A244" i="6" s="1"/>
  <c r="C245" i="6"/>
  <c r="A245" i="6" s="1"/>
  <c r="C246" i="6"/>
  <c r="A246" i="6" s="1"/>
  <c r="C247" i="6"/>
  <c r="A247" i="6" s="1"/>
  <c r="C248" i="6"/>
  <c r="A248" i="6" s="1"/>
  <c r="C249" i="6"/>
  <c r="A249" i="6" s="1"/>
  <c r="C250" i="6"/>
  <c r="A250" i="6" s="1"/>
  <c r="C251" i="6"/>
  <c r="A251" i="6" s="1"/>
  <c r="C252" i="6"/>
  <c r="A252" i="6" s="1"/>
  <c r="C253" i="6"/>
  <c r="A253" i="6" s="1"/>
  <c r="C254" i="6"/>
  <c r="A254" i="6" s="1"/>
  <c r="C255" i="6"/>
  <c r="C256" i="6"/>
  <c r="A256" i="6" s="1"/>
  <c r="C257" i="6"/>
  <c r="A257" i="6" s="1"/>
  <c r="C258" i="6"/>
  <c r="A258" i="6" s="1"/>
  <c r="C259" i="6"/>
  <c r="A259" i="6" s="1"/>
  <c r="C260" i="6"/>
  <c r="A260" i="6" s="1"/>
  <c r="C261" i="6"/>
  <c r="A261" i="6" s="1"/>
  <c r="C262" i="6"/>
  <c r="A262" i="6" s="1"/>
  <c r="C263" i="6"/>
  <c r="A263" i="6" s="1"/>
  <c r="C264" i="6"/>
  <c r="A264" i="6" s="1"/>
  <c r="C265" i="6"/>
  <c r="A265" i="6" s="1"/>
  <c r="C266" i="6"/>
  <c r="A266" i="6" s="1"/>
  <c r="C267" i="6"/>
  <c r="A267" i="6" s="1"/>
  <c r="C268" i="6"/>
  <c r="A268" i="6" s="1"/>
  <c r="C269" i="6"/>
  <c r="A269" i="6" s="1"/>
  <c r="C270" i="6"/>
  <c r="A270" i="6" s="1"/>
  <c r="C271" i="6"/>
  <c r="A271" i="6" s="1"/>
  <c r="C272" i="6"/>
  <c r="A272" i="6" s="1"/>
  <c r="C273" i="6"/>
  <c r="A273" i="6" s="1"/>
  <c r="C274" i="6"/>
  <c r="A274" i="6" s="1"/>
  <c r="C275" i="6"/>
  <c r="A275" i="6" s="1"/>
  <c r="C276" i="6"/>
  <c r="A276" i="6" s="1"/>
  <c r="C277" i="6"/>
  <c r="A277" i="6" s="1"/>
  <c r="C278" i="6"/>
  <c r="A278" i="6" s="1"/>
  <c r="C279" i="6"/>
  <c r="A279" i="6" s="1"/>
  <c r="C280" i="6"/>
  <c r="A280" i="6" s="1"/>
  <c r="C281" i="6"/>
  <c r="A281" i="6" s="1"/>
  <c r="C282" i="6"/>
  <c r="A282" i="6" s="1"/>
  <c r="C283" i="6"/>
  <c r="A283" i="6" s="1"/>
  <c r="C284" i="6"/>
  <c r="A284" i="6" s="1"/>
  <c r="C285" i="6"/>
  <c r="A285" i="6" s="1"/>
  <c r="C286" i="6"/>
  <c r="A286" i="6" s="1"/>
  <c r="C287" i="6"/>
  <c r="A287" i="6" s="1"/>
  <c r="C288" i="6"/>
  <c r="A288" i="6" s="1"/>
  <c r="C289" i="6"/>
  <c r="A289" i="6" s="1"/>
  <c r="C290" i="6"/>
  <c r="A290" i="6" s="1"/>
  <c r="C291" i="6"/>
  <c r="A291" i="6" s="1"/>
  <c r="C292" i="6"/>
  <c r="A292" i="6" s="1"/>
  <c r="C293" i="6"/>
  <c r="A293" i="6" s="1"/>
  <c r="C294" i="6"/>
  <c r="A294" i="6" s="1"/>
  <c r="C295" i="6"/>
  <c r="A295" i="6" s="1"/>
  <c r="C296" i="6"/>
  <c r="A296" i="6" s="1"/>
  <c r="C297" i="6"/>
  <c r="A297" i="6" s="1"/>
  <c r="C298" i="6"/>
  <c r="A298" i="6" s="1"/>
  <c r="C299" i="6"/>
  <c r="A299" i="6" s="1"/>
  <c r="C300" i="6"/>
  <c r="A300" i="6" s="1"/>
  <c r="C301" i="6"/>
  <c r="A301" i="6" s="1"/>
  <c r="C302" i="6"/>
  <c r="A302" i="6" s="1"/>
  <c r="C303" i="6"/>
  <c r="C304" i="6"/>
  <c r="A304" i="6" s="1"/>
  <c r="C305" i="6"/>
  <c r="A305" i="6" s="1"/>
  <c r="C306" i="6"/>
  <c r="A306" i="6" s="1"/>
  <c r="C307" i="6"/>
  <c r="A307" i="6" s="1"/>
  <c r="C308" i="6"/>
  <c r="A308" i="6" s="1"/>
  <c r="C309" i="6"/>
  <c r="A309" i="6" s="1"/>
  <c r="C310" i="6"/>
  <c r="A310" i="6" s="1"/>
  <c r="C311" i="6"/>
  <c r="A311" i="6" s="1"/>
  <c r="C312" i="6"/>
  <c r="A312" i="6" s="1"/>
  <c r="C313" i="6"/>
  <c r="A313" i="6" s="1"/>
  <c r="C314" i="6"/>
  <c r="A314" i="6" s="1"/>
  <c r="C315" i="6"/>
  <c r="A315" i="6" s="1"/>
  <c r="C316" i="6"/>
  <c r="A316" i="6" s="1"/>
  <c r="C317" i="6"/>
  <c r="A317" i="6" s="1"/>
  <c r="C318" i="6"/>
  <c r="A318" i="6" s="1"/>
  <c r="C319" i="6"/>
  <c r="C320" i="6"/>
  <c r="A320" i="6" s="1"/>
  <c r="C321" i="6"/>
  <c r="A321" i="6" s="1"/>
  <c r="C322" i="6"/>
  <c r="A322" i="6" s="1"/>
  <c r="C323" i="6"/>
  <c r="A323" i="6" s="1"/>
  <c r="C324" i="6"/>
  <c r="A324" i="6" s="1"/>
  <c r="C325" i="6"/>
  <c r="A325" i="6" s="1"/>
  <c r="C326" i="6"/>
  <c r="A326" i="6" s="1"/>
  <c r="C327" i="6"/>
  <c r="A327" i="6" s="1"/>
  <c r="C2" i="6"/>
  <c r="A2" i="6" s="1"/>
</calcChain>
</file>

<file path=xl/sharedStrings.xml><?xml version="1.0" encoding="utf-8"?>
<sst xmlns="http://schemas.openxmlformats.org/spreadsheetml/2006/main" count="3455" uniqueCount="2271">
  <si>
    <t>Gross Amount</t>
  </si>
  <si>
    <t>Net Amount</t>
  </si>
  <si>
    <t>Total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</si>
  <si>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</si>
  <si>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</si>
  <si>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</si>
  <si>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</si>
  <si>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</si>
  <si>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</si>
  <si>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</si>
  <si>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</si>
  <si>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</si>
  <si>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</si>
  <si>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</si>
  <si>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</si>
  <si>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</si>
  <si>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</si>
  <si>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</si>
  <si>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</si>
  <si>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</si>
  <si>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</si>
  <si>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</si>
  <si>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</si>
  <si>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</si>
  <si>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</si>
  <si>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</si>
  <si>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</si>
  <si>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</si>
  <si>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</si>
  <si>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</si>
  <si>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</si>
  <si>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</si>
  <si>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</si>
  <si>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</si>
  <si>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</si>
  <si>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</si>
  <si>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</si>
  <si>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</si>
  <si>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</si>
  <si>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</si>
  <si>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</si>
  <si>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</si>
  <si>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</si>
  <si>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</si>
  <si>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</si>
  <si>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</si>
  <si>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</si>
  <si>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</si>
  <si>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</si>
  <si>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</si>
  <si>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</si>
  <si>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</si>
  <si>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</si>
  <si>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</si>
  <si>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</si>
  <si>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</si>
  <si>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</si>
  <si>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</si>
  <si>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</si>
  <si>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</si>
  <si>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</si>
  <si>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</si>
  <si>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</si>
  <si>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</si>
  <si>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</si>
  <si>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</si>
  <si>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</si>
  <si>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</si>
  <si>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</si>
  <si>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</si>
  <si>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</si>
  <si>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</si>
  <si>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</si>
  <si>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</si>
  <si>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</si>
  <si>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</si>
  <si>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</si>
  <si>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</si>
  <si>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</si>
  <si>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</si>
  <si>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</si>
  <si>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</si>
  <si>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</si>
  <si>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</si>
  <si>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</si>
  <si>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</si>
  <si>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</si>
  <si>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</si>
  <si>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</si>
  <si>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</si>
  <si>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</si>
  <si>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</si>
  <si>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</si>
  <si>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</si>
  <si>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</si>
  <si>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</si>
  <si>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</si>
  <si>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</si>
  <si>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</si>
  <si>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</si>
  <si>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</si>
  <si>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</si>
  <si>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One Hundred</t>
  </si>
  <si>
    <t>One Hundred One</t>
  </si>
  <si>
    <t>One Hundred Two</t>
  </si>
  <si>
    <t>One Hundred Three</t>
  </si>
  <si>
    <t>One Hundred Four</t>
  </si>
  <si>
    <t>One Hundred Five</t>
  </si>
  <si>
    <t>One Hundred Six</t>
  </si>
  <si>
    <t>One Hundred Seven</t>
  </si>
  <si>
    <t>One Hundred Eight</t>
  </si>
  <si>
    <t>One Hundred Nine</t>
  </si>
  <si>
    <t>One Hundred Ten</t>
  </si>
  <si>
    <t>One Hundred Eleven</t>
  </si>
  <si>
    <t>One Hundred Twelve</t>
  </si>
  <si>
    <t>One Hundred Thirteen</t>
  </si>
  <si>
    <t>One Hundred Fourteen</t>
  </si>
  <si>
    <t>One Hundred Fifteen</t>
  </si>
  <si>
    <t>One Hundred Sixteen</t>
  </si>
  <si>
    <t>One Hundred Seventeen</t>
  </si>
  <si>
    <t>One Hundred Eighteen</t>
  </si>
  <si>
    <t>One Hundred Nineteen</t>
  </si>
  <si>
    <t>One Hundred Twenty</t>
  </si>
  <si>
    <t>One Hundred Twenty One</t>
  </si>
  <si>
    <t>One Hundred Twenty Two</t>
  </si>
  <si>
    <t>One Hundred Twenty Three</t>
  </si>
  <si>
    <t>One Hundred Twenty Four</t>
  </si>
  <si>
    <t>One Hundred Twenty Five</t>
  </si>
  <si>
    <t>One Hundred Twenty Six</t>
  </si>
  <si>
    <t>One Hundred Twenty Seven</t>
  </si>
  <si>
    <t>One Hundred Twenty Eight</t>
  </si>
  <si>
    <t>One Hundred Twenty Nine</t>
  </si>
  <si>
    <t>One Hundred Thirty</t>
  </si>
  <si>
    <t>One Hundred Thirty One</t>
  </si>
  <si>
    <t>One Hundred Thirty Two</t>
  </si>
  <si>
    <t>One Hundred Thirty Three</t>
  </si>
  <si>
    <t>One Hundred Thirty Four</t>
  </si>
  <si>
    <t>One Hundred Thirty Five</t>
  </si>
  <si>
    <t>One Hundred Thirty Six</t>
  </si>
  <si>
    <t>One Hundred Thirty Seven</t>
  </si>
  <si>
    <t>One Hundred Thirty Eight</t>
  </si>
  <si>
    <t>One Hundred Thirty Nine</t>
  </si>
  <si>
    <t>One Hundred Forty</t>
  </si>
  <si>
    <t>One Hundred Forty One</t>
  </si>
  <si>
    <t>One Hundred Forty Two</t>
  </si>
  <si>
    <t>One Hundred Forty Three</t>
  </si>
  <si>
    <t>One Hundred Forty Four</t>
  </si>
  <si>
    <t>One Hundred Forty Five</t>
  </si>
  <si>
    <t>One Hundred Forty Six</t>
  </si>
  <si>
    <t>One Hundred Forty Seven</t>
  </si>
  <si>
    <t>One Hundred Forty Eight</t>
  </si>
  <si>
    <t>One Hundred Forty Nine</t>
  </si>
  <si>
    <t>One Hundred Fifty</t>
  </si>
  <si>
    <t>One Hundred Fifty One</t>
  </si>
  <si>
    <t>One Hundred Fifty Two</t>
  </si>
  <si>
    <t>One Hundred Fifty Three</t>
  </si>
  <si>
    <t>One Hundred Fifty Four</t>
  </si>
  <si>
    <t>One Hundred Fifty Five</t>
  </si>
  <si>
    <t>One Hundred Fifty Six</t>
  </si>
  <si>
    <t>One Hundred Fifty Seven</t>
  </si>
  <si>
    <t>One Hundred Fifty Eight</t>
  </si>
  <si>
    <t>One Hundred Fifty Nine</t>
  </si>
  <si>
    <t>One Hundred Sixty</t>
  </si>
  <si>
    <t>One Hundred Sixty One</t>
  </si>
  <si>
    <t>One Hundred Sixty Two</t>
  </si>
  <si>
    <t>One Hundred Sixty Three</t>
  </si>
  <si>
    <t>One Hundred Sixty Four</t>
  </si>
  <si>
    <t>One Hundred Sixty Five</t>
  </si>
  <si>
    <t>One Hundred Sixty Six</t>
  </si>
  <si>
    <t>One Hundred Sixty Seven</t>
  </si>
  <si>
    <t>One Hundred Sixty Eight</t>
  </si>
  <si>
    <t>One Hundred Sixty Nine</t>
  </si>
  <si>
    <t>One Hundred Seventy</t>
  </si>
  <si>
    <t>One Hundred Seventy One</t>
  </si>
  <si>
    <t>One Hundred Seventy Two</t>
  </si>
  <si>
    <t>One Hundred Seventy Three</t>
  </si>
  <si>
    <t>One Hundred Seventy Four</t>
  </si>
  <si>
    <t>One Hundred Seventy Five</t>
  </si>
  <si>
    <t>One Hundred Seventy Six</t>
  </si>
  <si>
    <t>One Hundred Seventy Seven</t>
  </si>
  <si>
    <t>One Hundred Seventy Eight</t>
  </si>
  <si>
    <t>One Hundred Seventy Nine</t>
  </si>
  <si>
    <t>One Hundred Eighty</t>
  </si>
  <si>
    <t>One Hundred Eighty One</t>
  </si>
  <si>
    <t>One Hundred Eighty Two</t>
  </si>
  <si>
    <t>One Hundred Eighty Three</t>
  </si>
  <si>
    <t>One Hundred Eighty Four</t>
  </si>
  <si>
    <t>One Hundred Eighty Five</t>
  </si>
  <si>
    <t>One Hundred Eighty Six</t>
  </si>
  <si>
    <t>One Hundred Eighty Seven</t>
  </si>
  <si>
    <t>One Hundred Eighty Eight</t>
  </si>
  <si>
    <t>One Hundred Eighty Nine</t>
  </si>
  <si>
    <t>One Hundred Ninety</t>
  </si>
  <si>
    <t>One Hundred Ninety One</t>
  </si>
  <si>
    <t>One Hundred Ninety Two</t>
  </si>
  <si>
    <t>One Hundred Ninety Three</t>
  </si>
  <si>
    <t>One Hundred Ninety Four</t>
  </si>
  <si>
    <t>One Hundred Ninety Five</t>
  </si>
  <si>
    <t>One Hundred Ninety Six</t>
  </si>
  <si>
    <t>One Hundred Ninety Seven</t>
  </si>
  <si>
    <t>One Hundred Ninety Eight</t>
  </si>
  <si>
    <t>One Hundred Ninety Nine</t>
  </si>
  <si>
    <t>Two Hundred</t>
  </si>
  <si>
    <t>Two Hundred One</t>
  </si>
  <si>
    <t>Two Hundred Two</t>
  </si>
  <si>
    <t>Two Hundred Three</t>
  </si>
  <si>
    <t>Two Hundred Four</t>
  </si>
  <si>
    <t>Two Hundred Five</t>
  </si>
  <si>
    <t>Two Hundred Six</t>
  </si>
  <si>
    <t>Two Hundred Seven</t>
  </si>
  <si>
    <t>Two Hundred Eight</t>
  </si>
  <si>
    <t>Two Hundred Nine</t>
  </si>
  <si>
    <t>Two Hundred Ten</t>
  </si>
  <si>
    <t>Two Hundred Eleven</t>
  </si>
  <si>
    <t>Two Hundred Twelve</t>
  </si>
  <si>
    <t>Two Hundred Thirteen</t>
  </si>
  <si>
    <t>Two Hundred Fourteen</t>
  </si>
  <si>
    <t>Two Hundred Fifteen</t>
  </si>
  <si>
    <t>Two Hundred Sixteen</t>
  </si>
  <si>
    <t>Two Hundred Seventeen</t>
  </si>
  <si>
    <t>Two Hundred Eighteen</t>
  </si>
  <si>
    <t>Two Hundred Nineteen</t>
  </si>
  <si>
    <t>Two Hundred Twenty</t>
  </si>
  <si>
    <t>Two Hundred Twenty One</t>
  </si>
  <si>
    <t>Two Hundred Twenty Two</t>
  </si>
  <si>
    <t>Two Hundred Twenty Three</t>
  </si>
  <si>
    <t>Two Hundred Twenty Four</t>
  </si>
  <si>
    <t>Two Hundred Twenty Five</t>
  </si>
  <si>
    <t>Two Hundred Twenty Six</t>
  </si>
  <si>
    <t>Two Hundred Twenty Seven</t>
  </si>
  <si>
    <t>Two Hundred Twenty Eight</t>
  </si>
  <si>
    <t>Two Hundred Twenty Nine</t>
  </si>
  <si>
    <t>Two Hundred Thirty</t>
  </si>
  <si>
    <t>Two Hundred Thirty One</t>
  </si>
  <si>
    <t>Two Hundred Thirty Two</t>
  </si>
  <si>
    <t>Two Hundred Thirty Three</t>
  </si>
  <si>
    <t>Two Hundred Thirty Four</t>
  </si>
  <si>
    <t>Two Hundred Thirty Five</t>
  </si>
  <si>
    <t>Two Hundred Thirty Six</t>
  </si>
  <si>
    <t>Two Hundred Thirty Seven</t>
  </si>
  <si>
    <t>Two Hundred Thirty Eight</t>
  </si>
  <si>
    <t>Two Hundred Thirty Nine</t>
  </si>
  <si>
    <t>Two Hundred Forty</t>
  </si>
  <si>
    <t>Two Hundred Forty One</t>
  </si>
  <si>
    <t>Two Hundred Forty Two</t>
  </si>
  <si>
    <t>Two Hundred Forty Three</t>
  </si>
  <si>
    <t>Two Hundred Forty Four</t>
  </si>
  <si>
    <t>Two Hundred Forty Five</t>
  </si>
  <si>
    <t>Two Hundred Forty Six</t>
  </si>
  <si>
    <t>Two Hundred Forty Seven</t>
  </si>
  <si>
    <t>Two Hundred Forty Eight</t>
  </si>
  <si>
    <t>Two Hundred Forty Nine</t>
  </si>
  <si>
    <t>Two Hundred Fifty</t>
  </si>
  <si>
    <t>Two Hundred Fifty One</t>
  </si>
  <si>
    <t>Two Hundred Fifty Two</t>
  </si>
  <si>
    <t>Two Hundred Fifty Three</t>
  </si>
  <si>
    <t>Two Hundred Fifty Four</t>
  </si>
  <si>
    <t>Two Hundred Fifty Five</t>
  </si>
  <si>
    <t>Two Hundred Fifty Six</t>
  </si>
  <si>
    <t>Two Hundred Fifty Seven</t>
  </si>
  <si>
    <t>Two Hundred Fifty Eight</t>
  </si>
  <si>
    <t>Two Hundred Fifty Nine</t>
  </si>
  <si>
    <t>Two Hundred Sixty</t>
  </si>
  <si>
    <t>Two Hundred Sixty One</t>
  </si>
  <si>
    <t>Two Hundred Sixty Two</t>
  </si>
  <si>
    <t>Two Hundred Sixty Three</t>
  </si>
  <si>
    <t>Two Hundred Sixty Four</t>
  </si>
  <si>
    <t>Two Hundred Sixty Five</t>
  </si>
  <si>
    <t>Two Hundred Sixty Six</t>
  </si>
  <si>
    <t>Two Hundred Sixty Seven</t>
  </si>
  <si>
    <t>Two Hundred Sixty Eight</t>
  </si>
  <si>
    <t>Two Hundred Sixty Nine</t>
  </si>
  <si>
    <t>Two Hundred Seventy</t>
  </si>
  <si>
    <t>Two Hundred Seventy One</t>
  </si>
  <si>
    <t>Two Hundred Seventy Two</t>
  </si>
  <si>
    <t>Two Hundred Seventy Three</t>
  </si>
  <si>
    <t>Two Hundred Seventy Four</t>
  </si>
  <si>
    <t>Two Hundred Seventy Five</t>
  </si>
  <si>
    <t>Two Hundred Seventy Six</t>
  </si>
  <si>
    <t>Two Hundred Seventy Seven</t>
  </si>
  <si>
    <t>Two Hundred Seventy Eight</t>
  </si>
  <si>
    <t>Two Hundred Seventy Nine</t>
  </si>
  <si>
    <t>Two Hundred Eighty</t>
  </si>
  <si>
    <t>Two Hundred Eighty One</t>
  </si>
  <si>
    <t>Two Hundred Eighty Two</t>
  </si>
  <si>
    <t>Two Hundred Eighty Three</t>
  </si>
  <si>
    <t>Two Hundred Eighty Four</t>
  </si>
  <si>
    <t>Two Hundred Eighty Five</t>
  </si>
  <si>
    <t>Two Hundred Eighty Six</t>
  </si>
  <si>
    <t>Two Hundred Eighty Seven</t>
  </si>
  <si>
    <t>Two Hundred Eighty Eight</t>
  </si>
  <si>
    <t>Two Hundred Eighty Nine</t>
  </si>
  <si>
    <t>Two Hundred Ninety</t>
  </si>
  <si>
    <t>Two Hundred Ninety One</t>
  </si>
  <si>
    <t>Two Hundred Ninety Two</t>
  </si>
  <si>
    <t>Two Hundred Ninety Three</t>
  </si>
  <si>
    <t>Two Hundred Ninety Four</t>
  </si>
  <si>
    <t>Two Hundred Ninety Five</t>
  </si>
  <si>
    <t>Two Hundred Ninety Six</t>
  </si>
  <si>
    <t>Two Hundred Ninety Seven</t>
  </si>
  <si>
    <t>Two Hundred Ninety Eight</t>
  </si>
  <si>
    <t>Two Hundred Ninety Nine</t>
  </si>
  <si>
    <t>Three Hundred</t>
  </si>
  <si>
    <t>Three Hundred One</t>
  </si>
  <si>
    <t>Three Hundred Two</t>
  </si>
  <si>
    <t>Three Hundred Three</t>
  </si>
  <si>
    <t>Three Hundred Four</t>
  </si>
  <si>
    <t>Three Hundred Five</t>
  </si>
  <si>
    <t>Three Hundred Six</t>
  </si>
  <si>
    <t>Three Hundred Seven</t>
  </si>
  <si>
    <t>Three Hundred Eight</t>
  </si>
  <si>
    <t>Three Hundred Nine</t>
  </si>
  <si>
    <t>Three Hundred Ten</t>
  </si>
  <si>
    <t>Three Hundred Eleven</t>
  </si>
  <si>
    <t>Three Hundred Twelve</t>
  </si>
  <si>
    <t>Three Hundred Thirteen</t>
  </si>
  <si>
    <t>Three Hundred Fourteen</t>
  </si>
  <si>
    <t>Three Hundred Fifteen</t>
  </si>
  <si>
    <t>Three Hundred Sixteen</t>
  </si>
  <si>
    <t>Three Hundred Seventeen</t>
  </si>
  <si>
    <t>Three Hundred Eighteen</t>
  </si>
  <si>
    <t>Three Hundred Nineteen</t>
  </si>
  <si>
    <t>Three Hundred Twenty</t>
  </si>
  <si>
    <t>Three Hundred Twenty One</t>
  </si>
  <si>
    <t>Three Hundred Twenty Two</t>
  </si>
  <si>
    <t>Three Hundred Twenty Three</t>
  </si>
  <si>
    <t>Three Hundred Twenty Four</t>
  </si>
  <si>
    <t>Three Hundred Twenty Five</t>
  </si>
  <si>
    <t>Three Hundred Twenty Six</t>
  </si>
  <si>
    <t>Three Hundred Twenty Seven</t>
  </si>
  <si>
    <t>Three Hundred Twenty Eight</t>
  </si>
  <si>
    <t>Three Hundred Twenty Nine</t>
  </si>
  <si>
    <t>Three Hundred Thirty</t>
  </si>
  <si>
    <t>Three Hundred Thirty One</t>
  </si>
  <si>
    <t>Three Hundred Thirty Two</t>
  </si>
  <si>
    <t>Three Hundred Thirty Three</t>
  </si>
  <si>
    <t>Three Hundred Thirty Four</t>
  </si>
  <si>
    <t>Three Hundred Thirty Five</t>
  </si>
  <si>
    <t>Three Hundred Thirty Six</t>
  </si>
  <si>
    <t>Three Hundred Thirty Seven</t>
  </si>
  <si>
    <t>Three Hundred Thirty Eight</t>
  </si>
  <si>
    <t>Three Hundred Thirty Nine</t>
  </si>
  <si>
    <t>Three Hundred Forty</t>
  </si>
  <si>
    <t>Three Hundred Forty One</t>
  </si>
  <si>
    <t>Three Hundred Forty Two</t>
  </si>
  <si>
    <t>Three Hundred Forty Three</t>
  </si>
  <si>
    <t>Three Hundred Forty Four</t>
  </si>
  <si>
    <t>Three Hundred Forty Five</t>
  </si>
  <si>
    <t>Three Hundred Forty Six</t>
  </si>
  <si>
    <t>Three Hundred Forty Seven</t>
  </si>
  <si>
    <t>Three Hundred Forty Eight</t>
  </si>
  <si>
    <t>Three Hundred Forty Nine</t>
  </si>
  <si>
    <t>Three Hundred Fifty</t>
  </si>
  <si>
    <t>Three Hundred Fifty One</t>
  </si>
  <si>
    <t>Three Hundred Fifty Two</t>
  </si>
  <si>
    <t>Three Hundred Fifty Three</t>
  </si>
  <si>
    <t>Three Hundred Fifty Four</t>
  </si>
  <si>
    <t>Three Hundred Fifty Five</t>
  </si>
  <si>
    <t>Three Hundred Fifty Six</t>
  </si>
  <si>
    <t>Three Hundred Fifty Seven</t>
  </si>
  <si>
    <t>Three Hundred Fifty Eight</t>
  </si>
  <si>
    <t>Three Hundred Fifty Nine</t>
  </si>
  <si>
    <t>Three Hundred Sixty</t>
  </si>
  <si>
    <t>Three Hundred Sixty One</t>
  </si>
  <si>
    <t>Three Hundred Sixty Two</t>
  </si>
  <si>
    <t>Three Hundred Sixty Three</t>
  </si>
  <si>
    <t>Three Hundred Sixty Four</t>
  </si>
  <si>
    <t>Three Hundred Sixty Five</t>
  </si>
  <si>
    <t>Three Hundred Sixty Six</t>
  </si>
  <si>
    <t>Three Hundred Sixty Seven</t>
  </si>
  <si>
    <t>Three Hundred Sixty Eight</t>
  </si>
  <si>
    <t>Three Hundred Sixty Nine</t>
  </si>
  <si>
    <t>Three Hundred Seventy</t>
  </si>
  <si>
    <t>Three Hundred Seventy One</t>
  </si>
  <si>
    <t>Three Hundred Seventy Two</t>
  </si>
  <si>
    <t>Three Hundred Seventy Three</t>
  </si>
  <si>
    <t>Three Hundred Seventy Four</t>
  </si>
  <si>
    <t>Three Hundred Seventy Five</t>
  </si>
  <si>
    <t>Three Hundred Seventy Six</t>
  </si>
  <si>
    <t>Three Hundred Seventy Seven</t>
  </si>
  <si>
    <t>Three Hundred Seventy Eight</t>
  </si>
  <si>
    <t>Three Hundred Seventy Nine</t>
  </si>
  <si>
    <t>Three Hundred Eighty</t>
  </si>
  <si>
    <t>Three Hundred Eighty One</t>
  </si>
  <si>
    <t>Three Hundred Eighty Two</t>
  </si>
  <si>
    <t>Three Hundred Eighty Three</t>
  </si>
  <si>
    <t>Three Hundred Eighty Four</t>
  </si>
  <si>
    <t>Three Hundred Eighty Five</t>
  </si>
  <si>
    <t>Three Hundred Eighty Six</t>
  </si>
  <si>
    <t>Three Hundred Eighty Seven</t>
  </si>
  <si>
    <t>Three Hundred Eighty Eight</t>
  </si>
  <si>
    <t>Three Hundred Eighty Nine</t>
  </si>
  <si>
    <t>Three Hundred Ninety</t>
  </si>
  <si>
    <t>Three Hundred Ninety One</t>
  </si>
  <si>
    <t>Three Hundred Ninety Two</t>
  </si>
  <si>
    <t>Three Hundred Ninety Three</t>
  </si>
  <si>
    <t>Three Hundred Ninety Four</t>
  </si>
  <si>
    <t>Three Hundred Ninety Five</t>
  </si>
  <si>
    <t>Three Hundred Ninety Six</t>
  </si>
  <si>
    <t>Three Hundred Ninety Seven</t>
  </si>
  <si>
    <t>Three Hundred Ninety Eight</t>
  </si>
  <si>
    <t>Three Hundred Ninety Nine</t>
  </si>
  <si>
    <t>Four Hundred</t>
  </si>
  <si>
    <t>Four Hundred One</t>
  </si>
  <si>
    <t>Four Hundred Two</t>
  </si>
  <si>
    <t>Four Hundred Three</t>
  </si>
  <si>
    <t>Four Hundred Four</t>
  </si>
  <si>
    <t>Four Hundred Five</t>
  </si>
  <si>
    <t>Four Hundred Six</t>
  </si>
  <si>
    <t>Four Hundred Seven</t>
  </si>
  <si>
    <t>Four Hundred Eight</t>
  </si>
  <si>
    <t>Four Hundred Nine</t>
  </si>
  <si>
    <t>Four Hundred Ten</t>
  </si>
  <si>
    <t>Four Hundred Eleven</t>
  </si>
  <si>
    <t>Four Hundred Twelve</t>
  </si>
  <si>
    <t>Four Hundred Thirteen</t>
  </si>
  <si>
    <t>Four Hundred Fourteen</t>
  </si>
  <si>
    <t>Four Hundred Fifteen</t>
  </si>
  <si>
    <t>Four Hundred Sixteen</t>
  </si>
  <si>
    <t>Four Hundred Seventeen</t>
  </si>
  <si>
    <t>Four Hundred Eighteen</t>
  </si>
  <si>
    <t>Four Hundred Nineteen</t>
  </si>
  <si>
    <t>Four Hundred Twenty</t>
  </si>
  <si>
    <t>Four Hundred Twenty One</t>
  </si>
  <si>
    <t>Four Hundred Twenty Two</t>
  </si>
  <si>
    <t>Four Hundred Twenty Three</t>
  </si>
  <si>
    <t>Four Hundred Twenty Four</t>
  </si>
  <si>
    <t>Four Hundred Twenty Five</t>
  </si>
  <si>
    <t>Four Hundred Twenty Six</t>
  </si>
  <si>
    <t>Four Hundred Twenty Seven</t>
  </si>
  <si>
    <t>Four Hundred Twenty Eight</t>
  </si>
  <si>
    <t>Four Hundred Twenty Nine</t>
  </si>
  <si>
    <t>Four Hundred Thirty</t>
  </si>
  <si>
    <t>Four Hundred Thirty One</t>
  </si>
  <si>
    <t>Four Hundred Thirty Two</t>
  </si>
  <si>
    <t>Four Hundred Thirty Three</t>
  </si>
  <si>
    <t>Four Hundred Thirty Four</t>
  </si>
  <si>
    <t>Four Hundred Thirty Five</t>
  </si>
  <si>
    <t>Four Hundred Thirty Six</t>
  </si>
  <si>
    <t>Four Hundred Thirty Seven</t>
  </si>
  <si>
    <t>Four Hundred Thirty Eight</t>
  </si>
  <si>
    <t>Four Hundred Thirty Nine</t>
  </si>
  <si>
    <t>Four Hundred Forty</t>
  </si>
  <si>
    <t>Four Hundred Forty One</t>
  </si>
  <si>
    <t>Four Hundred Forty Two</t>
  </si>
  <si>
    <t>Four Hundred Forty Three</t>
  </si>
  <si>
    <t>Four Hundred Forty Four</t>
  </si>
  <si>
    <t>Four Hundred Forty Five</t>
  </si>
  <si>
    <t>Four Hundred Forty Six</t>
  </si>
  <si>
    <t>Four Hundred Forty Seven</t>
  </si>
  <si>
    <t>Four Hundred Forty Eight</t>
  </si>
  <si>
    <t>Four Hundred Forty Nine</t>
  </si>
  <si>
    <t>Four Hundred Fifty</t>
  </si>
  <si>
    <t>Four Hundred Fifty One</t>
  </si>
  <si>
    <t>Four Hundred Fifty Two</t>
  </si>
  <si>
    <t>Four Hundred Fifty Three</t>
  </si>
  <si>
    <t>Four Hundred Fifty Four</t>
  </si>
  <si>
    <t>Four Hundred Fifty Five</t>
  </si>
  <si>
    <t>Four Hundred Fifty Six</t>
  </si>
  <si>
    <t>Four Hundred Fifty Seven</t>
  </si>
  <si>
    <t>Four Hundred Fifty Eight</t>
  </si>
  <si>
    <t>Four Hundred Fifty Nine</t>
  </si>
  <si>
    <t>Four Hundred Sixty</t>
  </si>
  <si>
    <t>Four Hundred Sixty One</t>
  </si>
  <si>
    <t>Four Hundred Sixty Two</t>
  </si>
  <si>
    <t>Four Hundred Sixty Three</t>
  </si>
  <si>
    <t>Four Hundred Sixty Four</t>
  </si>
  <si>
    <t>Four Hundred Sixty Five</t>
  </si>
  <si>
    <t>Four Hundred Sixty Six</t>
  </si>
  <si>
    <t>Four Hundred Sixty Seven</t>
  </si>
  <si>
    <t>Four Hundred Sixty Eight</t>
  </si>
  <si>
    <t>Four Hundred Sixty Nine</t>
  </si>
  <si>
    <t>Four Hundred Seventy</t>
  </si>
  <si>
    <t>Four Hundred Seventy One</t>
  </si>
  <si>
    <t>Four Hundred Seventy Two</t>
  </si>
  <si>
    <t>Four Hundred Seventy Three</t>
  </si>
  <si>
    <t>Four Hundred Seventy Four</t>
  </si>
  <si>
    <t>Four Hundred Seventy Five</t>
  </si>
  <si>
    <t>Four Hundred Seventy Six</t>
  </si>
  <si>
    <t>Four Hundred Seventy Seven</t>
  </si>
  <si>
    <t>Four Hundred Seventy Eight</t>
  </si>
  <si>
    <t>Four Hundred Seventy Nine</t>
  </si>
  <si>
    <t>Four Hundred Eighty</t>
  </si>
  <si>
    <t>Four Hundred Eighty One</t>
  </si>
  <si>
    <t>Four Hundred Eighty Two</t>
  </si>
  <si>
    <t>Four Hundred Eighty Three</t>
  </si>
  <si>
    <t>Four Hundred Eighty Four</t>
  </si>
  <si>
    <t>Four Hundred Eighty Five</t>
  </si>
  <si>
    <t>Four Hundred Eighty Six</t>
  </si>
  <si>
    <t>Four Hundred Eighty Seven</t>
  </si>
  <si>
    <t>Four Hundred Eighty Eight</t>
  </si>
  <si>
    <t>Four Hundred Eighty Nine</t>
  </si>
  <si>
    <t>Four Hundred Ninety</t>
  </si>
  <si>
    <t>Four Hundred Ninety One</t>
  </si>
  <si>
    <t>Four Hundred Ninety Two</t>
  </si>
  <si>
    <t>Four Hundred Ninety Three</t>
  </si>
  <si>
    <t>Four Hundred Ninety Four</t>
  </si>
  <si>
    <t>Four Hundred Ninety Five</t>
  </si>
  <si>
    <t>Four Hundred Ninety Six</t>
  </si>
  <si>
    <t>Four Hundred Ninety Seven</t>
  </si>
  <si>
    <t>Four Hundred Ninety Eight</t>
  </si>
  <si>
    <t>Four Hundred Ninety Nine</t>
  </si>
  <si>
    <t>Five Hundred</t>
  </si>
  <si>
    <t>Five Hundred One</t>
  </si>
  <si>
    <t>Five Hundred Two</t>
  </si>
  <si>
    <t>Five Hundred Three</t>
  </si>
  <si>
    <t>Five Hundred Four</t>
  </si>
  <si>
    <t>Five Hundred Five</t>
  </si>
  <si>
    <t>Five Hundred Six</t>
  </si>
  <si>
    <t>Five Hundred Seven</t>
  </si>
  <si>
    <t>Five Hundred Eight</t>
  </si>
  <si>
    <t>Five Hundred Nine</t>
  </si>
  <si>
    <t>Five Hundred Ten</t>
  </si>
  <si>
    <t>Five Hundred Eleven</t>
  </si>
  <si>
    <t>Five Hundred Twelve</t>
  </si>
  <si>
    <t>Five Hundred Thirteen</t>
  </si>
  <si>
    <t>Five Hundred Fourteen</t>
  </si>
  <si>
    <t>Five Hundred Fifteen</t>
  </si>
  <si>
    <t>Five Hundred Sixteen</t>
  </si>
  <si>
    <t>Five Hundred Seventeen</t>
  </si>
  <si>
    <t>Five Hundred Eighteen</t>
  </si>
  <si>
    <t>Five Hundred Nineteen</t>
  </si>
  <si>
    <t>Five Hundred Twenty</t>
  </si>
  <si>
    <t>Five Hundred Twenty One</t>
  </si>
  <si>
    <t>Five Hundred Twenty Two</t>
  </si>
  <si>
    <t>Five Hundred Twenty Three</t>
  </si>
  <si>
    <t>Five Hundred Twenty Four</t>
  </si>
  <si>
    <t>Five Hundred Twenty Five</t>
  </si>
  <si>
    <t>Five Hundred Twenty Six</t>
  </si>
  <si>
    <t>Five Hundred Twenty Seven</t>
  </si>
  <si>
    <t>Five Hundred Twenty Eight</t>
  </si>
  <si>
    <t>Five Hundred Twenty Nine</t>
  </si>
  <si>
    <t>Five Hundred Thirty</t>
  </si>
  <si>
    <t>Five Hundred Thirty One</t>
  </si>
  <si>
    <t>Five Hundred Thirty Two</t>
  </si>
  <si>
    <t>Five Hundred Thirty Three</t>
  </si>
  <si>
    <t>Five Hundred Thirty Four</t>
  </si>
  <si>
    <t>Five Hundred Thirty Five</t>
  </si>
  <si>
    <t>Five Hundred Thirty Six</t>
  </si>
  <si>
    <t>Five Hundred Thirty Seven</t>
  </si>
  <si>
    <t>Five Hundred Thirty Eight</t>
  </si>
  <si>
    <t>Five Hundred Thirty Nine</t>
  </si>
  <si>
    <t>Five Hundred Forty</t>
  </si>
  <si>
    <t>Five Hundred Forty One</t>
  </si>
  <si>
    <t>Five Hundred Forty Two</t>
  </si>
  <si>
    <t>Five Hundred Forty Three</t>
  </si>
  <si>
    <t>Five Hundred Forty Four</t>
  </si>
  <si>
    <t>Five Hundred Forty Five</t>
  </si>
  <si>
    <t>Five Hundred Forty Six</t>
  </si>
  <si>
    <t>Five Hundred Forty Seven</t>
  </si>
  <si>
    <t>Five Hundred Forty Eight</t>
  </si>
  <si>
    <t>Five Hundred Forty Nine</t>
  </si>
  <si>
    <t>Five Hundred Fifty</t>
  </si>
  <si>
    <t>Five Hundred Fifty One</t>
  </si>
  <si>
    <t>Five Hundred Fifty Two</t>
  </si>
  <si>
    <t>Five Hundred Fifty Three</t>
  </si>
  <si>
    <t>Five Hundred Fifty Four</t>
  </si>
  <si>
    <t>Five Hundred Fifty Five</t>
  </si>
  <si>
    <t>Five Hundred Fifty Six</t>
  </si>
  <si>
    <t>Five Hundred Fifty Seven</t>
  </si>
  <si>
    <t>Five Hundred Fifty Eight</t>
  </si>
  <si>
    <t>Five Hundred Fifty Nine</t>
  </si>
  <si>
    <t>Five Hundred Sixty</t>
  </si>
  <si>
    <t>Five Hundred Sixty One</t>
  </si>
  <si>
    <t>Five Hundred Sixty Two</t>
  </si>
  <si>
    <t>Five Hundred Sixty Three</t>
  </si>
  <si>
    <t>Five Hundred Sixty Four</t>
  </si>
  <si>
    <t>Five Hundred Sixty Five</t>
  </si>
  <si>
    <t>Five Hundred Sixty Six</t>
  </si>
  <si>
    <t>Five Hundred Sixty Seven</t>
  </si>
  <si>
    <t>Five Hundred Sixty Eight</t>
  </si>
  <si>
    <t>Five Hundred Sixty Nine</t>
  </si>
  <si>
    <t>Five Hundred Seventy</t>
  </si>
  <si>
    <t>Five Hundred Seventy One</t>
  </si>
  <si>
    <t>Five Hundred Seventy Two</t>
  </si>
  <si>
    <t>Five Hundred Seventy Three</t>
  </si>
  <si>
    <t>Five Hundred Seventy Four</t>
  </si>
  <si>
    <t>Five Hundred Seventy Five</t>
  </si>
  <si>
    <t>Five Hundred Seventy Six</t>
  </si>
  <si>
    <t>Five Hundred Seventy Seven</t>
  </si>
  <si>
    <t>Five Hundred Seventy Eight</t>
  </si>
  <si>
    <t>Five Hundred Seventy Nine</t>
  </si>
  <si>
    <t>Five Hundred Eighty</t>
  </si>
  <si>
    <t>Five Hundred Eighty One</t>
  </si>
  <si>
    <t>Five Hundred Eighty Two</t>
  </si>
  <si>
    <t>Five Hundred Eighty Three</t>
  </si>
  <si>
    <t>Five Hundred Eighty Four</t>
  </si>
  <si>
    <t>Five Hundred Eighty Five</t>
  </si>
  <si>
    <t>Five Hundred Eighty Six</t>
  </si>
  <si>
    <t>Five Hundred Eighty Seven</t>
  </si>
  <si>
    <t>Five Hundred Eighty Eight</t>
  </si>
  <si>
    <t>Five Hundred Eighty Nine</t>
  </si>
  <si>
    <t>Five Hundred Ninety</t>
  </si>
  <si>
    <t>Five Hundred Ninety One</t>
  </si>
  <si>
    <t>Five Hundred Ninety Two</t>
  </si>
  <si>
    <t>Five Hundred Ninety Three</t>
  </si>
  <si>
    <t>Five Hundred Ninety Four</t>
  </si>
  <si>
    <t>Five Hundred Ninety Five</t>
  </si>
  <si>
    <t>Five Hundred Ninety Six</t>
  </si>
  <si>
    <t>Five Hundred Ninety Seven</t>
  </si>
  <si>
    <t>Five Hundred Ninety Eight</t>
  </si>
  <si>
    <t>Five Hundred Ninety Nine</t>
  </si>
  <si>
    <t>Six Hundred</t>
  </si>
  <si>
    <t>Six Hundred One</t>
  </si>
  <si>
    <t>Six Hundred Two</t>
  </si>
  <si>
    <t>Six Hundred Three</t>
  </si>
  <si>
    <t>Six Hundred Four</t>
  </si>
  <si>
    <t>Six Hundred Five</t>
  </si>
  <si>
    <t>Six Hundred Six</t>
  </si>
  <si>
    <t>Six Hundred Seven</t>
  </si>
  <si>
    <t>Six Hundred Eight</t>
  </si>
  <si>
    <t>Six Hundred Nine</t>
  </si>
  <si>
    <t>Six Hundred Ten</t>
  </si>
  <si>
    <t>Six Hundred Eleven</t>
  </si>
  <si>
    <t>Six Hundred Twelve</t>
  </si>
  <si>
    <t>Six Hundred Thirteen</t>
  </si>
  <si>
    <t>Six Hundred Fourteen</t>
  </si>
  <si>
    <t>Six Hundred Fifteen</t>
  </si>
  <si>
    <t>Six Hundred Sixteen</t>
  </si>
  <si>
    <t>Six Hundred Seventeen</t>
  </si>
  <si>
    <t>Six Hundred Eighteen</t>
  </si>
  <si>
    <t>Six Hundred Nineteen</t>
  </si>
  <si>
    <t>Six Hundred Twenty</t>
  </si>
  <si>
    <t>Six Hundred Twenty One</t>
  </si>
  <si>
    <t>Six Hundred Twenty Two</t>
  </si>
  <si>
    <t>Six Hundred Twenty Three</t>
  </si>
  <si>
    <t>Six Hundred Twenty Four</t>
  </si>
  <si>
    <t>Six Hundred Twenty Five</t>
  </si>
  <si>
    <t>Six Hundred Twenty Six</t>
  </si>
  <si>
    <t>Six Hundred Twenty Seven</t>
  </si>
  <si>
    <t>Six Hundred Twenty Eight</t>
  </si>
  <si>
    <t>Six Hundred Twenty Nine</t>
  </si>
  <si>
    <t>Six Hundred Thirty</t>
  </si>
  <si>
    <t>Six Hundred Thirty One</t>
  </si>
  <si>
    <t>Six Hundred Thirty Two</t>
  </si>
  <si>
    <t>Six Hundred Thirty Three</t>
  </si>
  <si>
    <t>Six Hundred Thirty Four</t>
  </si>
  <si>
    <t>Six Hundred Thirty Five</t>
  </si>
  <si>
    <t>Six Hundred Thirty Six</t>
  </si>
  <si>
    <t>Six Hundred Thirty Seven</t>
  </si>
  <si>
    <t>Six Hundred Thirty Eight</t>
  </si>
  <si>
    <t>Six Hundred Thirty Nine</t>
  </si>
  <si>
    <t>Six Hundred Forty</t>
  </si>
  <si>
    <t>Six Hundred Forty One</t>
  </si>
  <si>
    <t>Six Hundred Forty Two</t>
  </si>
  <si>
    <t>Six Hundred Forty Three</t>
  </si>
  <si>
    <t>Six Hundred Forty Four</t>
  </si>
  <si>
    <t>Six Hundred Forty Five</t>
  </si>
  <si>
    <t>Six Hundred Forty Six</t>
  </si>
  <si>
    <t>Six Hundred Forty Seven</t>
  </si>
  <si>
    <t>Six Hundred Forty Eight</t>
  </si>
  <si>
    <t>Six Hundred Forty Nine</t>
  </si>
  <si>
    <t>Six Hundred Fifty</t>
  </si>
  <si>
    <t>Six Hundred Fifty One</t>
  </si>
  <si>
    <t>Six Hundred Fifty Two</t>
  </si>
  <si>
    <t>Six Hundred Fifty Three</t>
  </si>
  <si>
    <t>Six Hundred Fifty Four</t>
  </si>
  <si>
    <t>Six Hundred Fifty Five</t>
  </si>
  <si>
    <t>Six Hundred Fifty Six</t>
  </si>
  <si>
    <t>Six Hundred Fifty Seven</t>
  </si>
  <si>
    <t>Six Hundred Fifty Eight</t>
  </si>
  <si>
    <t>Six Hundred Fifty Nine</t>
  </si>
  <si>
    <t>Six Hundred Sixty</t>
  </si>
  <si>
    <t>Six Hundred Sixty One</t>
  </si>
  <si>
    <t>Six Hundred Sixty Two</t>
  </si>
  <si>
    <t>Six Hundred Sixty Three</t>
  </si>
  <si>
    <t>Six Hundred Sixty Four</t>
  </si>
  <si>
    <t>Six Hundred Sixty Five</t>
  </si>
  <si>
    <t>Six Hundred Sixty Six</t>
  </si>
  <si>
    <t>Six Hundred Sixty Seven</t>
  </si>
  <si>
    <t>Six Hundred Sixty Eight</t>
  </si>
  <si>
    <t>Six Hundred Sixty Nine</t>
  </si>
  <si>
    <t>Six Hundred Seventy</t>
  </si>
  <si>
    <t>Six Hundred Seventy One</t>
  </si>
  <si>
    <t>Six Hundred Seventy Two</t>
  </si>
  <si>
    <t>Six Hundred Seventy Three</t>
  </si>
  <si>
    <t>Six Hundred Seventy Four</t>
  </si>
  <si>
    <t>Six Hundred Seventy Five</t>
  </si>
  <si>
    <t>Six Hundred Seventy Six</t>
  </si>
  <si>
    <t>Six Hundred Seventy Seven</t>
  </si>
  <si>
    <t>Six Hundred Seventy Eight</t>
  </si>
  <si>
    <t>Six Hundred Seventy Nine</t>
  </si>
  <si>
    <t>Six Hundred Eighty</t>
  </si>
  <si>
    <t>Six Hundred Eighty One</t>
  </si>
  <si>
    <t>Six Hundred Eighty Two</t>
  </si>
  <si>
    <t>Six Hundred Eighty Three</t>
  </si>
  <si>
    <t>Six Hundred Eighty Four</t>
  </si>
  <si>
    <t>Six Hundred Eighty Five</t>
  </si>
  <si>
    <t>Six Hundred Eighty Six</t>
  </si>
  <si>
    <t>Six Hundred Eighty Seven</t>
  </si>
  <si>
    <t>Six Hundred Eighty Eight</t>
  </si>
  <si>
    <t>Six Hundred Eighty Nine</t>
  </si>
  <si>
    <t>Six Hundred Ninety</t>
  </si>
  <si>
    <t>Six Hundred Ninety One</t>
  </si>
  <si>
    <t>Six Hundred Ninety Two</t>
  </si>
  <si>
    <t>Six Hundred Ninety Three</t>
  </si>
  <si>
    <t>Six Hundred Ninety Four</t>
  </si>
  <si>
    <t>Six Hundred Ninety Five</t>
  </si>
  <si>
    <t>Six Hundred Ninety Six</t>
  </si>
  <si>
    <t>Six Hundred Ninety Seven</t>
  </si>
  <si>
    <t>Six Hundred Ninety Eight</t>
  </si>
  <si>
    <t>Six Hundred Ninety Nine</t>
  </si>
  <si>
    <t>Seven Hundred</t>
  </si>
  <si>
    <t>Seven Hundred One</t>
  </si>
  <si>
    <t>Seven Hundred Two</t>
  </si>
  <si>
    <t>Seven Hundred Three</t>
  </si>
  <si>
    <t>Seven Hundred Four</t>
  </si>
  <si>
    <t>Seven Hundred Five</t>
  </si>
  <si>
    <t>Seven Hundred Six</t>
  </si>
  <si>
    <t>Seven Hundred Seven</t>
  </si>
  <si>
    <t>Seven Hundred Eight</t>
  </si>
  <si>
    <t>Seven Hundred Nine</t>
  </si>
  <si>
    <t>Seven Hundred Ten</t>
  </si>
  <si>
    <t>Seven Hundred Eleven</t>
  </si>
  <si>
    <t>Seven Hundred Twelve</t>
  </si>
  <si>
    <t>Seven Hundred Thirteen</t>
  </si>
  <si>
    <t>Seven Hundred Fourteen</t>
  </si>
  <si>
    <t>Seven Hundred Fifteen</t>
  </si>
  <si>
    <t>Seven Hundred Sixteen</t>
  </si>
  <si>
    <t>Seven Hundred Seventeen</t>
  </si>
  <si>
    <t>Seven Hundred Eighteen</t>
  </si>
  <si>
    <t>Seven Hundred Nineteen</t>
  </si>
  <si>
    <t>Seven Hundred Twenty</t>
  </si>
  <si>
    <t>Seven Hundred Twenty One</t>
  </si>
  <si>
    <t>Seven Hundred Twenty Two</t>
  </si>
  <si>
    <t>Seven Hundred Twenty Three</t>
  </si>
  <si>
    <t>Seven Hundred Twenty Four</t>
  </si>
  <si>
    <t>Seven Hundred Twenty Five</t>
  </si>
  <si>
    <t>Seven Hundred Twenty Six</t>
  </si>
  <si>
    <t>Seven Hundred Twenty Seven</t>
  </si>
  <si>
    <t>Seven Hundred Twenty Eight</t>
  </si>
  <si>
    <t>Seven Hundred Twenty Nine</t>
  </si>
  <si>
    <t>Seven Hundred Thirty</t>
  </si>
  <si>
    <t>Seven Hundred Thirty One</t>
  </si>
  <si>
    <t>Seven Hundred Thirty Two</t>
  </si>
  <si>
    <t>Seven Hundred Thirty Three</t>
  </si>
  <si>
    <t>Seven Hundred Thirty Four</t>
  </si>
  <si>
    <t>Seven Hundred Thirty Five</t>
  </si>
  <si>
    <t>Seven Hundred Thirty Six</t>
  </si>
  <si>
    <t>Seven Hundred Thirty Seven</t>
  </si>
  <si>
    <t>Seven Hundred Thirty Eight</t>
  </si>
  <si>
    <t>Seven Hundred Thirty Nine</t>
  </si>
  <si>
    <t>Seven Hundred Forty</t>
  </si>
  <si>
    <t>Seven Hundred Forty One</t>
  </si>
  <si>
    <t>Seven Hundred Forty Two</t>
  </si>
  <si>
    <t>Seven Hundred Forty Three</t>
  </si>
  <si>
    <t>Seven Hundred Forty Four</t>
  </si>
  <si>
    <t>Seven Hundred Forty Five</t>
  </si>
  <si>
    <t>Seven Hundred Forty Six</t>
  </si>
  <si>
    <t>Seven Hundred Forty Seven</t>
  </si>
  <si>
    <t>Seven Hundred Forty Eight</t>
  </si>
  <si>
    <t>Seven Hundred Forty Nine</t>
  </si>
  <si>
    <t>Seven Hundred Fifty</t>
  </si>
  <si>
    <t>Seven Hundred Fifty One</t>
  </si>
  <si>
    <t>Seven Hundred Fifty Two</t>
  </si>
  <si>
    <t>Seven Hundred Fifty Three</t>
  </si>
  <si>
    <t>Seven Hundred Fifty Four</t>
  </si>
  <si>
    <t>Seven Hundred Fifty Five</t>
  </si>
  <si>
    <t>Seven Hundred Fifty Six</t>
  </si>
  <si>
    <t>Seven Hundred Fifty Seven</t>
  </si>
  <si>
    <t>Seven Hundred Fifty Eight</t>
  </si>
  <si>
    <t>Seven Hundred Fifty Nine</t>
  </si>
  <si>
    <t>Seven Hundred Sixty</t>
  </si>
  <si>
    <t>Seven Hundred Sixty One</t>
  </si>
  <si>
    <t>Seven Hundred Sixty Two</t>
  </si>
  <si>
    <t>Seven Hundred Sixty Three</t>
  </si>
  <si>
    <t>Seven Hundred Sixty Four</t>
  </si>
  <si>
    <t>Seven Hundred Sixty Five</t>
  </si>
  <si>
    <t>Seven Hundred Sixty Six</t>
  </si>
  <si>
    <t>Seven Hundred Sixty Seven</t>
  </si>
  <si>
    <t>Seven Hundred Sixty Eight</t>
  </si>
  <si>
    <t>Seven Hundred Sixty Nine</t>
  </si>
  <si>
    <t>Seven Hundred Seventy</t>
  </si>
  <si>
    <t>Seven Hundred Seventy One</t>
  </si>
  <si>
    <t>Seven Hundred Seventy Two</t>
  </si>
  <si>
    <t>Seven Hundred Seventy Three</t>
  </si>
  <si>
    <t>Seven Hundred Seventy Four</t>
  </si>
  <si>
    <t>Seven Hundred Seventy Five</t>
  </si>
  <si>
    <t>Seven Hundred Seventy Six</t>
  </si>
  <si>
    <t>Seven Hundred Seventy Seven</t>
  </si>
  <si>
    <t>Seven Hundred Seventy Eight</t>
  </si>
  <si>
    <t>Seven Hundred Seventy Nine</t>
  </si>
  <si>
    <t>Seven Hundred Eighty</t>
  </si>
  <si>
    <t>Seven Hundred Eighty One</t>
  </si>
  <si>
    <t>Seven Hundred Eighty Two</t>
  </si>
  <si>
    <t>Seven Hundred Eighty Three</t>
  </si>
  <si>
    <t>Seven Hundred Eighty Four</t>
  </si>
  <si>
    <t>Seven Hundred Eighty Five</t>
  </si>
  <si>
    <t>Seven Hundred Eighty Six</t>
  </si>
  <si>
    <t>Seven Hundred Eighty Seven</t>
  </si>
  <si>
    <t>Seven Hundred Eighty Eight</t>
  </si>
  <si>
    <t>Seven Hundred Eighty Nine</t>
  </si>
  <si>
    <t>Seven Hundred Ninety</t>
  </si>
  <si>
    <t>Seven Hundred Ninety One</t>
  </si>
  <si>
    <t>Seven Hundred Ninety Two</t>
  </si>
  <si>
    <t>Seven Hundred Ninety Three</t>
  </si>
  <si>
    <t>Seven Hundred Ninety Four</t>
  </si>
  <si>
    <t>Seven Hundred Ninety Five</t>
  </si>
  <si>
    <t>Seven Hundred Ninety Six</t>
  </si>
  <si>
    <t>Seven Hundred Ninety Seven</t>
  </si>
  <si>
    <t>Seven Hundred Ninety Eight</t>
  </si>
  <si>
    <t>Seven Hundred Ninety Nine</t>
  </si>
  <si>
    <t>Eight Hundred</t>
  </si>
  <si>
    <t>Eight Hundred One</t>
  </si>
  <si>
    <t>Eight Hundred Two</t>
  </si>
  <si>
    <t>Eight Hundred Three</t>
  </si>
  <si>
    <t>Eight Hundred Four</t>
  </si>
  <si>
    <t>Eight Hundred Five</t>
  </si>
  <si>
    <t>Eight Hundred Six</t>
  </si>
  <si>
    <t>Eight Hundred Seven</t>
  </si>
  <si>
    <t>Eight Hundred Eight</t>
  </si>
  <si>
    <t>Eight Hundred Nine</t>
  </si>
  <si>
    <t>Eight Hundred Ten</t>
  </si>
  <si>
    <t>Eight Hundred Eleven</t>
  </si>
  <si>
    <t>Eight Hundred Twelve</t>
  </si>
  <si>
    <t>Eight Hundred Thirteen</t>
  </si>
  <si>
    <t>Eight Hundred Fourteen</t>
  </si>
  <si>
    <t>Eight Hundred Fifteen</t>
  </si>
  <si>
    <t>Eight Hundred Sixteen</t>
  </si>
  <si>
    <t>Eight Hundred Seventeen</t>
  </si>
  <si>
    <t>Eight Hundred Eighteen</t>
  </si>
  <si>
    <t>Eight Hundred Nineteen</t>
  </si>
  <si>
    <t>Eight Hundred Twenty</t>
  </si>
  <si>
    <t>Eight Hundred Twenty One</t>
  </si>
  <si>
    <t>Eight Hundred Twenty Two</t>
  </si>
  <si>
    <t>Eight Hundred Twenty Three</t>
  </si>
  <si>
    <t>Eight Hundred Twenty Four</t>
  </si>
  <si>
    <t>Eight Hundred Twenty Five</t>
  </si>
  <si>
    <t>Eight Hundred Twenty Six</t>
  </si>
  <si>
    <t>Eight Hundred Twenty Seven</t>
  </si>
  <si>
    <t>Eight Hundred Twenty Eight</t>
  </si>
  <si>
    <t>Eight Hundred Twenty Nine</t>
  </si>
  <si>
    <t>Eight Hundred Thirty</t>
  </si>
  <si>
    <t>Eight Hundred Thirty One</t>
  </si>
  <si>
    <t>Eight Hundred Thirty Two</t>
  </si>
  <si>
    <t>Eight Hundred Thirty Three</t>
  </si>
  <si>
    <t>Eight Hundred Thirty Four</t>
  </si>
  <si>
    <t>Eight Hundred Thirty Five</t>
  </si>
  <si>
    <t>Eight Hundred Thirty Six</t>
  </si>
  <si>
    <t>Eight Hundred Thirty Seven</t>
  </si>
  <si>
    <t>Eight Hundred Thirty Eight</t>
  </si>
  <si>
    <t>Eight Hundred Thirty Nine</t>
  </si>
  <si>
    <t>Eight Hundred Forty</t>
  </si>
  <si>
    <t>Eight Hundred Forty One</t>
  </si>
  <si>
    <t>Eight Hundred Forty Two</t>
  </si>
  <si>
    <t>Eight Hundred Forty Three</t>
  </si>
  <si>
    <t>Eight Hundred Forty Four</t>
  </si>
  <si>
    <t>Eight Hundred Forty Five</t>
  </si>
  <si>
    <t>Eight Hundred Forty Six</t>
  </si>
  <si>
    <t>Eight Hundred Forty Seven</t>
  </si>
  <si>
    <t>Eight Hundred Forty Eight</t>
  </si>
  <si>
    <t>Eight Hundred Forty Nine</t>
  </si>
  <si>
    <t>Eight Hundred Fifty</t>
  </si>
  <si>
    <t>Eight Hundred Fifty One</t>
  </si>
  <si>
    <t>Eight Hundred Fifty Two</t>
  </si>
  <si>
    <t>Eight Hundred Fifty Three</t>
  </si>
  <si>
    <t>Eight Hundred Fifty Four</t>
  </si>
  <si>
    <t>Eight Hundred Fifty Five</t>
  </si>
  <si>
    <t>Eight Hundred Fifty Six</t>
  </si>
  <si>
    <t>Eight Hundred Fifty Seven</t>
  </si>
  <si>
    <t>Eight Hundred Fifty Eight</t>
  </si>
  <si>
    <t>Eight Hundred Fifty Nine</t>
  </si>
  <si>
    <t>Eight Hundred Sixty</t>
  </si>
  <si>
    <t>Eight Hundred Sixty One</t>
  </si>
  <si>
    <t>Eight Hundred Sixty Two</t>
  </si>
  <si>
    <t>Eight Hundred Sixty Three</t>
  </si>
  <si>
    <t>Eight Hundred Sixty Four</t>
  </si>
  <si>
    <t>Eight Hundred Sixty Five</t>
  </si>
  <si>
    <t>Eight Hundred Sixty Six</t>
  </si>
  <si>
    <t>Eight Hundred Sixty Seven</t>
  </si>
  <si>
    <t>Eight Hundred Sixty Eight</t>
  </si>
  <si>
    <t>Eight Hundred Sixty Nine</t>
  </si>
  <si>
    <t>Eight Hundred Seventy</t>
  </si>
  <si>
    <t>Eight Hundred Seventy One</t>
  </si>
  <si>
    <t>Eight Hundred Seventy Two</t>
  </si>
  <si>
    <t>Eight Hundred Seventy Three</t>
  </si>
  <si>
    <t>Eight Hundred Seventy Four</t>
  </si>
  <si>
    <t>Eight Hundred Seventy Five</t>
  </si>
  <si>
    <t>Eight Hundred Seventy Six</t>
  </si>
  <si>
    <t>Eight Hundred Seventy Seven</t>
  </si>
  <si>
    <t>Eight Hundred Seventy Eight</t>
  </si>
  <si>
    <t>Eight Hundred Seventy Nine</t>
  </si>
  <si>
    <t>Eight Hundred Eighty</t>
  </si>
  <si>
    <t>Eight Hundred Eighty One</t>
  </si>
  <si>
    <t>Eight Hundred Eighty Two</t>
  </si>
  <si>
    <t>Eight Hundred Eighty Three</t>
  </si>
  <si>
    <t>Eight Hundred Eighty Four</t>
  </si>
  <si>
    <t>Eight Hundred Eighty Five</t>
  </si>
  <si>
    <t>Eight Hundred Eighty Six</t>
  </si>
  <si>
    <t>Eight Hundred Eighty Seven</t>
  </si>
  <si>
    <t>Eight Hundred Eighty Eight</t>
  </si>
  <si>
    <t>Eight Hundred Eighty Nine</t>
  </si>
  <si>
    <t>Eight Hundred Ninety</t>
  </si>
  <si>
    <t>Eight Hundred Ninety One</t>
  </si>
  <si>
    <t>Eight Hundred Ninety Two</t>
  </si>
  <si>
    <t>Eight Hundred Ninety Three</t>
  </si>
  <si>
    <t>Eight Hundred Ninety Four</t>
  </si>
  <si>
    <t>Eight Hundred Ninety Five</t>
  </si>
  <si>
    <t>Eight Hundred Ninety Six</t>
  </si>
  <si>
    <t>Eight Hundred Ninety Seven</t>
  </si>
  <si>
    <t>Eight Hundred Ninety Eight</t>
  </si>
  <si>
    <t>Eight Hundred Ninety Nine</t>
  </si>
  <si>
    <t>Nine Hundred</t>
  </si>
  <si>
    <t>Nine Hundred One</t>
  </si>
  <si>
    <t>Nine Hundred Two</t>
  </si>
  <si>
    <t>Nine Hundred Three</t>
  </si>
  <si>
    <t>Nine Hundred Four</t>
  </si>
  <si>
    <t>Nine Hundred Five</t>
  </si>
  <si>
    <t>Nine Hundred Six</t>
  </si>
  <si>
    <t>Nine Hundred Seven</t>
  </si>
  <si>
    <t>Nine Hundred Eight</t>
  </si>
  <si>
    <t>Nine Hundred Nine</t>
  </si>
  <si>
    <t>Nine Hundred Ten</t>
  </si>
  <si>
    <t>Nine Hundred Eleven</t>
  </si>
  <si>
    <t>Nine Hundred Twelve</t>
  </si>
  <si>
    <t>Nine Hundred Thirteen</t>
  </si>
  <si>
    <t>Nine Hundred Fourteen</t>
  </si>
  <si>
    <t>Nine Hundred Fifteen</t>
  </si>
  <si>
    <t>Nine Hundred Sixteen</t>
  </si>
  <si>
    <t>Nine Hundred Seventeen</t>
  </si>
  <si>
    <t>Nine Hundred Eighteen</t>
  </si>
  <si>
    <t>Nine Hundred Nineteen</t>
  </si>
  <si>
    <t>Nine Hundred Twenty</t>
  </si>
  <si>
    <t>Nine Hundred Twenty One</t>
  </si>
  <si>
    <t>Nine Hundred Twenty Two</t>
  </si>
  <si>
    <t>Nine Hundred Twenty Three</t>
  </si>
  <si>
    <t>Nine Hundred Twenty Four</t>
  </si>
  <si>
    <t>Nine Hundred Twenty Five</t>
  </si>
  <si>
    <t>Nine Hundred Twenty Six</t>
  </si>
  <si>
    <t>Nine Hundred Twenty Seven</t>
  </si>
  <si>
    <t>Nine Hundred Twenty Eight</t>
  </si>
  <si>
    <t>Nine Hundred Twenty Nine</t>
  </si>
  <si>
    <t>Nine Hundred Thirty</t>
  </si>
  <si>
    <t>Nine Hundred Thirty One</t>
  </si>
  <si>
    <t>Nine Hundred Thirty Two</t>
  </si>
  <si>
    <t>Nine Hundred Thirty Three</t>
  </si>
  <si>
    <t>Nine Hundred Thirty Four</t>
  </si>
  <si>
    <t>Nine Hundred Thirty Five</t>
  </si>
  <si>
    <t>Nine Hundred Thirty Six</t>
  </si>
  <si>
    <t>Nine Hundred Thirty Seven</t>
  </si>
  <si>
    <t>Nine Hundred Thirty Eight</t>
  </si>
  <si>
    <t>Nine Hundred Thirty Nine</t>
  </si>
  <si>
    <t>Nine Hundred Forty</t>
  </si>
  <si>
    <t>Nine Hundred Forty One</t>
  </si>
  <si>
    <t>Nine Hundred Forty Two</t>
  </si>
  <si>
    <t>Nine Hundred Forty Three</t>
  </si>
  <si>
    <t>Nine Hundred Forty Four</t>
  </si>
  <si>
    <t>Nine Hundred Forty Five</t>
  </si>
  <si>
    <t>Nine Hundred Forty Six</t>
  </si>
  <si>
    <t>Nine Hundred Forty Seven</t>
  </si>
  <si>
    <t>Nine Hundred Forty Eight</t>
  </si>
  <si>
    <t>Nine Hundred Forty Nine</t>
  </si>
  <si>
    <t>Nine Hundred Fifty</t>
  </si>
  <si>
    <t>Nine Hundred Fifty One</t>
  </si>
  <si>
    <t>Nine Hundred Fifty Two</t>
  </si>
  <si>
    <t>Nine Hundred Fifty Three</t>
  </si>
  <si>
    <t>Nine Hundred Fifty Four</t>
  </si>
  <si>
    <t>Nine Hundred Fifty Five</t>
  </si>
  <si>
    <t>Nine Hundred Fifty Six</t>
  </si>
  <si>
    <t>Nine Hundred Fifty Seven</t>
  </si>
  <si>
    <t>Nine Hundred Fifty Eight</t>
  </si>
  <si>
    <t>Nine Hundred Fifty Nine</t>
  </si>
  <si>
    <t>Nine Hundred Sixty</t>
  </si>
  <si>
    <t>Nine Hundred Sixty One</t>
  </si>
  <si>
    <t>Nine Hundred Sixty Two</t>
  </si>
  <si>
    <t>Nine Hundred Sixty Three</t>
  </si>
  <si>
    <t>Nine Hundred Sixty Four</t>
  </si>
  <si>
    <t>Nine Hundred Sixty Five</t>
  </si>
  <si>
    <t>Nine Hundred Sixty Six</t>
  </si>
  <si>
    <t>Nine Hundred Sixty Seven</t>
  </si>
  <si>
    <t>Nine Hundred Sixty Eight</t>
  </si>
  <si>
    <t>Nine Hundred Sixty Nine</t>
  </si>
  <si>
    <t>Nine Hundred Seventy</t>
  </si>
  <si>
    <t>Nine Hundred Seventy One</t>
  </si>
  <si>
    <t>Nine Hundred Seventy Two</t>
  </si>
  <si>
    <t>Nine Hundred Seventy Three</t>
  </si>
  <si>
    <t>Nine Hundred Seventy Four</t>
  </si>
  <si>
    <t>Nine Hundred Seventy Five</t>
  </si>
  <si>
    <t>Nine Hundred Seventy Six</t>
  </si>
  <si>
    <t>Nine Hundred Seventy Seven</t>
  </si>
  <si>
    <t>Nine Hundred Seventy Eight</t>
  </si>
  <si>
    <t>Nine Hundred Seventy Nine</t>
  </si>
  <si>
    <t>Nine Hundred Eighty</t>
  </si>
  <si>
    <t>Nine Hundred Eighty One</t>
  </si>
  <si>
    <t>Nine Hundred Eighty Two</t>
  </si>
  <si>
    <t>Nine Hundred Eighty Three</t>
  </si>
  <si>
    <t>Nine Hundred Eighty Four</t>
  </si>
  <si>
    <t>Nine Hundred Eighty Five</t>
  </si>
  <si>
    <t>Nine Hundred Eighty Six</t>
  </si>
  <si>
    <t>Nine Hundred Eighty Seven</t>
  </si>
  <si>
    <t>Nine Hundred Eighty Eight</t>
  </si>
  <si>
    <t>Nine Hundred Eighty Nine</t>
  </si>
  <si>
    <t>Nine Hundred Ninety</t>
  </si>
  <si>
    <t>Nine Hundred Ninety One</t>
  </si>
  <si>
    <t>Nine Hundred Ninety Two</t>
  </si>
  <si>
    <t>Nine Hundred Ninety Three</t>
  </si>
  <si>
    <t>Nine Hundred Ninety Four</t>
  </si>
  <si>
    <t>Nine Hundred Ninety Five</t>
  </si>
  <si>
    <t>Nine Hundred Ninety Six</t>
  </si>
  <si>
    <t>Nine Hundred Ninety Seven</t>
  </si>
  <si>
    <t>Nine Hundred Ninety Eight</t>
  </si>
  <si>
    <t>Nine Hundred Ninety Nine</t>
  </si>
  <si>
    <t>Digit</t>
  </si>
  <si>
    <t>Word</t>
  </si>
  <si>
    <t xml:space="preserve">General Fund </t>
  </si>
  <si>
    <t>New General Appropriation</t>
  </si>
  <si>
    <t xml:space="preserve">Specific Budgets of National Government Agencies </t>
  </si>
  <si>
    <t>GoP Counterpart Funds</t>
  </si>
  <si>
    <t>Asian Development Bank</t>
  </si>
  <si>
    <t>Australia</t>
  </si>
  <si>
    <t>Austria</t>
  </si>
  <si>
    <t>Belgium</t>
  </si>
  <si>
    <t>Canada</t>
  </si>
  <si>
    <t>China</t>
  </si>
  <si>
    <t>Denmark</t>
  </si>
  <si>
    <t>European Commission</t>
  </si>
  <si>
    <t>France</t>
  </si>
  <si>
    <t>Germany</t>
  </si>
  <si>
    <t>Global Environment Facility</t>
  </si>
  <si>
    <t>International Bank for Reconstruction and Development (IBRD)</t>
  </si>
  <si>
    <t>International Development Fund (IDF)</t>
  </si>
  <si>
    <t>International Fund for Agricultural Development (IFAD)</t>
  </si>
  <si>
    <t>Italy</t>
  </si>
  <si>
    <t>Japan</t>
  </si>
  <si>
    <t>Korea</t>
  </si>
  <si>
    <t>Millennium Challenge Corporation</t>
  </si>
  <si>
    <t>Netherlands</t>
  </si>
  <si>
    <t>New Zealand</t>
  </si>
  <si>
    <t>Norway</t>
  </si>
  <si>
    <t>Saudi Arabia</t>
  </si>
  <si>
    <t>Spain</t>
  </si>
  <si>
    <t>Switzerland</t>
  </si>
  <si>
    <t>United Kingdom</t>
  </si>
  <si>
    <t>United States</t>
  </si>
  <si>
    <t>United Nations Development Fund for Women (UNIFEM)</t>
  </si>
  <si>
    <t>United Nations Population Fund (UNFPA)</t>
  </si>
  <si>
    <t>Others  (Specify)</t>
  </si>
  <si>
    <t>Special Shares of LGUs in the Proceeds of National Taxes</t>
  </si>
  <si>
    <t>Barangay Officials Death Benefits Fund</t>
  </si>
  <si>
    <t>Local Government Support Fund</t>
  </si>
  <si>
    <t>Equity Contribution</t>
  </si>
  <si>
    <t>Subsidies</t>
  </si>
  <si>
    <t>Loans</t>
  </si>
  <si>
    <t>Advances</t>
  </si>
  <si>
    <t>Others (Specify)</t>
  </si>
  <si>
    <t>Financial Assistance to MMDA - Subsidies</t>
  </si>
  <si>
    <t>Special Purpose Funds</t>
  </si>
  <si>
    <t>Calamity Fund</t>
  </si>
  <si>
    <t>Contingent Fund</t>
  </si>
  <si>
    <t>DepEd – School Building Program/Educational Facilities Fund</t>
  </si>
  <si>
    <t>E-Government Fund</t>
  </si>
  <si>
    <t>International Commitments Fund</t>
  </si>
  <si>
    <t>Miscellaneous Personnel Benefits Fund</t>
  </si>
  <si>
    <t>Pension and Gratuity Fund</t>
  </si>
  <si>
    <t>Priority Development Assistance Fund</t>
  </si>
  <si>
    <t>Allocation for Capital Outlays and Scholarship Programs of State Universities and Colleges (SUCs)</t>
  </si>
  <si>
    <t>Feasibility Studies Fund</t>
  </si>
  <si>
    <t xml:space="preserve"> Others</t>
  </si>
  <si>
    <t>Continuing Appropriations</t>
  </si>
  <si>
    <t>Budgetary Support to Government Corporations - Equity Contribution</t>
  </si>
  <si>
    <t>Budgetary Support to Government Corporations - Subsidies</t>
  </si>
  <si>
    <t>Budgetary Support to Government Corporations - Loans</t>
  </si>
  <si>
    <t>Budgetary Support to Government Corporations - Advances</t>
  </si>
  <si>
    <t>Budgetary Support to Government Corporations - Others (Specify)</t>
  </si>
  <si>
    <t>Supplemental Appropriations</t>
  </si>
  <si>
    <t>Automatic Appropriations</t>
  </si>
  <si>
    <t>Internal Revenue Allotment</t>
  </si>
  <si>
    <t>Budgetary Support to Government Corporations - Net Lending</t>
  </si>
  <si>
    <t xml:space="preserve">Fiduciary Fund for Agrarian Reform Education </t>
  </si>
  <si>
    <t>Agrarian Reform Fund</t>
  </si>
  <si>
    <t>Agricultural Competitiveness Enhancement Fund</t>
  </si>
  <si>
    <t>Agro-Industry Modernization Credit and Financing Program (AMCFP)</t>
  </si>
  <si>
    <t xml:space="preserve">Wildlife Management Fund </t>
  </si>
  <si>
    <t>Support to Fertilizer and Pesticide Program</t>
  </si>
  <si>
    <t>Livestock Development Fund</t>
  </si>
  <si>
    <t>Meat Inspection Service Development Trust Fund</t>
  </si>
  <si>
    <t>Early Childhood Care and Development Council -SAGF</t>
  </si>
  <si>
    <t>Instructional Materials Development Center Fund</t>
  </si>
  <si>
    <t>Malampaya Gas Fund</t>
  </si>
  <si>
    <t>Collections from other production shares and miscellaneous Income</t>
  </si>
  <si>
    <t>Technology Transfer for Energy Management Fund</t>
  </si>
  <si>
    <t xml:space="preserve">Integrated Protected Areas Fund </t>
  </si>
  <si>
    <t>Protected Areas and Wildlife Management Fund</t>
  </si>
  <si>
    <t>Sale of Confiscated Logs</t>
  </si>
  <si>
    <t>Air Quality Management Fund</t>
  </si>
  <si>
    <t>Mines and Geosciences Bureau - SAGF</t>
  </si>
  <si>
    <t>Non-Intrusive Container Inspection System Project Fund</t>
  </si>
  <si>
    <t>Super Green Lane Trust Fund</t>
  </si>
  <si>
    <t>Tax Refund (BOC/BIR)</t>
  </si>
  <si>
    <t>Special Education Fund</t>
  </si>
  <si>
    <t>Bank Penalties Fund</t>
  </si>
  <si>
    <t>Fidelity Bond Fund</t>
  </si>
  <si>
    <t>Insurance Commission Fund</t>
  </si>
  <si>
    <t xml:space="preserve">Pre-Need Fund </t>
  </si>
  <si>
    <t>Department of Justice-OSEC SAGF</t>
  </si>
  <si>
    <t>Department of Health OSEC-FDA SAGF</t>
  </si>
  <si>
    <t>Department of Health OSEC-BQIHS SAGF</t>
  </si>
  <si>
    <t>DILG Bureau of Fire Protection - SAGF</t>
  </si>
  <si>
    <t>DOJ Office of the Secretary - SAGF</t>
  </si>
  <si>
    <t>DOJ Land Registration Authority - SAGF</t>
  </si>
  <si>
    <t>DOJ Office of the Solicitor General - SAGF</t>
  </si>
  <si>
    <t>DOLE-Office of the Secretary - SAGF</t>
  </si>
  <si>
    <t>DOLE-NCMB Special Voluntary Arbitration Fund</t>
  </si>
  <si>
    <t>Asia Pacific Disaster Response Fund</t>
  </si>
  <si>
    <t xml:space="preserve">AFP Modernization Trust Fund </t>
  </si>
  <si>
    <t>Special Road Support Fund</t>
  </si>
  <si>
    <t>Special Local Road Fund</t>
  </si>
  <si>
    <t>Special Road Safety Fund</t>
  </si>
  <si>
    <t xml:space="preserve">Tourism Development Fund </t>
  </si>
  <si>
    <t xml:space="preserve">Micro, Small and Medium Enterprise Development Council Fund </t>
  </si>
  <si>
    <t xml:space="preserve">Special Vehicle Pollution Control Fund </t>
  </si>
  <si>
    <t>DOTC LTO Fines imposed on the implementation of Seat Belt Use – R.A. 8750</t>
  </si>
  <si>
    <t>MARINA Trust Funds - Tonnage Fees – R.A. 9295</t>
  </si>
  <si>
    <t>National Council for Civil Aviation Security Fund</t>
  </si>
  <si>
    <t xml:space="preserve">NEDA SRTC Endowment Fund </t>
  </si>
  <si>
    <t>Commission on Filipinos Overseas - SAGF</t>
  </si>
  <si>
    <t xml:space="preserve">Higher Education Development Fund </t>
  </si>
  <si>
    <t>Dangerous Drugs Board - SAGF</t>
  </si>
  <si>
    <t>Film Development Council of the Philippines - SAGF</t>
  </si>
  <si>
    <t>Games and Amusement Board - SAGF</t>
  </si>
  <si>
    <t>Housing and Land Use Regulatory Board - SAGF</t>
  </si>
  <si>
    <t>MTRCB Sinking Fund</t>
  </si>
  <si>
    <t xml:space="preserve">National Endowment Fund for Culture and Arts </t>
  </si>
  <si>
    <t>OPAPP - The Asian Foundation</t>
  </si>
  <si>
    <t xml:space="preserve">National Sports Development Fund </t>
  </si>
  <si>
    <t>Presidential Commission for the Urban Poor - SAGF</t>
  </si>
  <si>
    <t>Cultural Center of the Philippines - SAGF</t>
  </si>
  <si>
    <t xml:space="preserve">National Tobacco Administration - Tobacco Fund </t>
  </si>
  <si>
    <t>Philippine Coconut Authority - SAGF</t>
  </si>
  <si>
    <t>Tourism Promotions Board Fund</t>
  </si>
  <si>
    <t>Other SAGF</t>
  </si>
  <si>
    <t>Unprogrammed Funds</t>
  </si>
  <si>
    <t>General Fund Adjustments</t>
  </si>
  <si>
    <t>Support for Infrastructure Projects and Social Programs</t>
  </si>
  <si>
    <t>AFP Modernization Program</t>
  </si>
  <si>
    <t>Debt Management Program</t>
  </si>
  <si>
    <t>Total Administrative Disability Pension</t>
  </si>
  <si>
    <t>People’s Survival Fund</t>
  </si>
  <si>
    <t>Risk Management Program</t>
  </si>
  <si>
    <t>Others</t>
  </si>
  <si>
    <t>Off-Budgetary Funds</t>
  </si>
  <si>
    <t xml:space="preserve">Retained Income/Funds </t>
  </si>
  <si>
    <t>SUCs Internally generated Income</t>
  </si>
  <si>
    <t>SEC Retained Income</t>
  </si>
  <si>
    <t>Hospital Retained Income applicable to all DOH-retained hospitals</t>
  </si>
  <si>
    <t>Intellectual Property Office Retained Income</t>
  </si>
  <si>
    <t>Overseas Workers Welfare Administration (OWWA) Fund</t>
  </si>
  <si>
    <t>Government Arsenal Retained Income</t>
  </si>
  <si>
    <t>Veterans Memorial Medical Center Retained Income</t>
  </si>
  <si>
    <t>AFP-General Headquarters (GHQ) Proper Retained Income</t>
  </si>
  <si>
    <t>AFP Medical Center Retained Income</t>
  </si>
  <si>
    <t>AFP-Philippine Army Retained Income</t>
  </si>
  <si>
    <t>AFP-Philippine Air Force Retained Income</t>
  </si>
  <si>
    <t>AFP-Philippine Navy Retained Income</t>
  </si>
  <si>
    <t xml:space="preserve">Judicial Development Fund </t>
  </si>
  <si>
    <t xml:space="preserve">Judicial Training Center, Philippine Judicial Academy and Mandatory Continuing Legal Education </t>
  </si>
  <si>
    <t>Special Allowance for the Judiciary</t>
  </si>
  <si>
    <t>Other Retained Income/Funds</t>
  </si>
  <si>
    <t>Revolving Funds</t>
  </si>
  <si>
    <t>Agricultural Training Institute Revolving Fund</t>
  </si>
  <si>
    <t>Bureau of Animal Industry - Revolving Fund, Proceeds from Sale of Animals (RA 1578)</t>
  </si>
  <si>
    <t>Bureau of Animal Industry - Revolving Fund, Dormitory Operations</t>
  </si>
  <si>
    <t>Plant Quarantine Revolving Fund</t>
  </si>
  <si>
    <t>National Seed Industry Council Fund</t>
  </si>
  <si>
    <t>Plant Variety Protection Fund</t>
  </si>
  <si>
    <t>Bureau of Soils and Water Management Revolving Fund</t>
  </si>
  <si>
    <t>Fertilizer and Pesticide Authority Fund</t>
  </si>
  <si>
    <t>Philippine Carabao Center Revolving Fund</t>
  </si>
  <si>
    <t>Philippine Center for Post Harvest Development and Mechanization Revolving Fund</t>
  </si>
  <si>
    <t>DBM - Procurement Service Revolving Fund</t>
  </si>
  <si>
    <t>School Revolving Fund</t>
  </si>
  <si>
    <t>Regional Education Learning Centers Revolving Fund</t>
  </si>
  <si>
    <t>Eco-Tech Center Revolving Fund</t>
  </si>
  <si>
    <t>Applied Nutrition Center Revolving Fund</t>
  </si>
  <si>
    <t>Boracay National High School Hostel Revolving Fund</t>
  </si>
  <si>
    <t>Baguio Teachers Camp Revolving Fund</t>
  </si>
  <si>
    <t>National Educators Academy of the Philippines Revolving Fund</t>
  </si>
  <si>
    <t>National Science Teaching Instrumentation Center Revolving Fund</t>
  </si>
  <si>
    <t>National Museum Revolving Fund</t>
  </si>
  <si>
    <t>Environmental Management Bureau Revolving Fund</t>
  </si>
  <si>
    <t xml:space="preserve">Municipal Development Fund Office Revolving Fund </t>
  </si>
  <si>
    <t xml:space="preserve">Local Loans Fund </t>
  </si>
  <si>
    <t xml:space="preserve">Program Support Fund </t>
  </si>
  <si>
    <t>Assessment Loan Revolving Fund</t>
  </si>
  <si>
    <t xml:space="preserve">Cooperative Development Loan Fund </t>
  </si>
  <si>
    <t xml:space="preserve">Cooperative Marketing Project Fund  </t>
  </si>
  <si>
    <t xml:space="preserve">Cooperative Support Fund  </t>
  </si>
  <si>
    <t>Cooperative Rehabilitation Development Fund</t>
  </si>
  <si>
    <t>Privatization and Management Office Revolving Fund</t>
  </si>
  <si>
    <t>Insurance Commission Revolving Fund</t>
  </si>
  <si>
    <t>Passport Revolving Fund</t>
  </si>
  <si>
    <t>Drugs and Medicines Revolving Funds</t>
  </si>
  <si>
    <t>Bureau of Corrections Revolving Fund</t>
  </si>
  <si>
    <t>Technical Education and Skills Development Authority Revolving Fund</t>
  </si>
  <si>
    <t>Philippine Veterans Affairs Office (Proper)-Proper Revolving Fund</t>
  </si>
  <si>
    <t>DPWH-OSEC Revolving Fund</t>
  </si>
  <si>
    <t>DOST Information and Communications Technology Office Revolving Fund</t>
  </si>
  <si>
    <t xml:space="preserve">Self Employment Assistance Revolving and Settlement Fund </t>
  </si>
  <si>
    <t>Intramuros Administration Revolving Fund</t>
  </si>
  <si>
    <t>Public-Private Partnership Center of the Philippines Revolving Fund</t>
  </si>
  <si>
    <t>National Printing Office Revolving Fund</t>
  </si>
  <si>
    <t>Student Micro-Project Loan Fund</t>
  </si>
  <si>
    <t>Film Development Council of the Philippines - Revolving Fund</t>
  </si>
  <si>
    <t>National Commission for Culture and Arts  Revolving Fund</t>
  </si>
  <si>
    <t>National Historical Commission of the Philippines Revolving Fund</t>
  </si>
  <si>
    <t>Civil Service Commission Revolving Fund</t>
  </si>
  <si>
    <t>Career Executive Service Board Revolving Fund</t>
  </si>
  <si>
    <t>Commission on Audit Revolving Fund</t>
  </si>
  <si>
    <t>Custodial Fund</t>
  </si>
  <si>
    <t xml:space="preserve">Trust Receipts </t>
  </si>
  <si>
    <t>Inter-Agency Transferrred Funds (IATF)</t>
  </si>
  <si>
    <t xml:space="preserve">Receipts Deposited with the National Treasury other than IATF </t>
  </si>
  <si>
    <t>Receipts Deposited with Authorized Government Depository Banks (AGDB)</t>
  </si>
  <si>
    <t>General Fund</t>
  </si>
  <si>
    <t>100000</t>
  </si>
  <si>
    <t>101000</t>
  </si>
  <si>
    <t>101101</t>
  </si>
  <si>
    <t>101151</t>
  </si>
  <si>
    <t>101152</t>
  </si>
  <si>
    <t>101153</t>
  </si>
  <si>
    <t>101154</t>
  </si>
  <si>
    <t>101155</t>
  </si>
  <si>
    <t>101156</t>
  </si>
  <si>
    <t>101157</t>
  </si>
  <si>
    <t>101158</t>
  </si>
  <si>
    <t>101159</t>
  </si>
  <si>
    <t>101160</t>
  </si>
  <si>
    <t>101161</t>
  </si>
  <si>
    <t>101162</t>
  </si>
  <si>
    <t>101163</t>
  </si>
  <si>
    <t>101164</t>
  </si>
  <si>
    <t>101165</t>
  </si>
  <si>
    <t>101166</t>
  </si>
  <si>
    <t>101167</t>
  </si>
  <si>
    <t>101168</t>
  </si>
  <si>
    <t>101169</t>
  </si>
  <si>
    <t>101170</t>
  </si>
  <si>
    <t>101171</t>
  </si>
  <si>
    <t>101172</t>
  </si>
  <si>
    <t>101173</t>
  </si>
  <si>
    <t>101174</t>
  </si>
  <si>
    <t>101175</t>
  </si>
  <si>
    <t>101176</t>
  </si>
  <si>
    <t>101177</t>
  </si>
  <si>
    <t>101178</t>
  </si>
  <si>
    <t>101179</t>
  </si>
  <si>
    <t>101250</t>
  </si>
  <si>
    <t>101252</t>
  </si>
  <si>
    <t>101253</t>
  </si>
  <si>
    <t>101254</t>
  </si>
  <si>
    <t>101255</t>
  </si>
  <si>
    <t>101276</t>
  </si>
  <si>
    <t>101277</t>
  </si>
  <si>
    <t>101278</t>
  </si>
  <si>
    <t>101279</t>
  </si>
  <si>
    <t>101281</t>
  </si>
  <si>
    <t>101301</t>
  </si>
  <si>
    <t>101302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</si>
  <si>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</si>
  <si>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</si>
  <si>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</si>
  <si>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</si>
  <si>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</si>
  <si>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</si>
  <si>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</si>
  <si>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</si>
  <si>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</si>
  <si>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</si>
  <si>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</si>
  <si>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102000</t>
  </si>
  <si>
    <t>102101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</si>
  <si>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</si>
  <si>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</si>
  <si>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</si>
  <si>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</si>
  <si>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</si>
  <si>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</si>
  <si>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</si>
  <si>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</si>
  <si>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</si>
  <si>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</si>
  <si>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</si>
  <si>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</si>
  <si>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</si>
  <si>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</si>
  <si>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</si>
  <si>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</si>
  <si>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</si>
  <si>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</si>
  <si>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</si>
  <si>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</si>
  <si>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</si>
  <si>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</si>
  <si>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</si>
  <si>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</si>
  <si>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</si>
  <si>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</si>
  <si>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102177</t>
  </si>
  <si>
    <t>102178</t>
  </si>
  <si>
    <t>102179</t>
  </si>
  <si>
    <t>102180</t>
  </si>
  <si>
    <t>102252</t>
  </si>
  <si>
    <t>102253</t>
  </si>
  <si>
    <t>102254</t>
  </si>
  <si>
    <t>102255</t>
  </si>
  <si>
    <t>102276</t>
  </si>
  <si>
    <t>102277</t>
  </si>
  <si>
    <t>102278</t>
  </si>
  <si>
    <t>102279</t>
  </si>
  <si>
    <t>102281</t>
  </si>
  <si>
    <t>102401</t>
  </si>
  <si>
    <t>102402</t>
  </si>
  <si>
    <t>102403</t>
  </si>
  <si>
    <t>102404</t>
  </si>
  <si>
    <t>102405</t>
  </si>
  <si>
    <t>102406</t>
  </si>
  <si>
    <t>102407</t>
  </si>
  <si>
    <t>102408</t>
  </si>
  <si>
    <t>102409</t>
  </si>
  <si>
    <t>102410</t>
  </si>
  <si>
    <t>102411</t>
  </si>
  <si>
    <t>103000</t>
  </si>
  <si>
    <t>103101</t>
  </si>
  <si>
    <t>104000</t>
  </si>
  <si>
    <t>104102</t>
  </si>
  <si>
    <t>104152</t>
  </si>
  <si>
    <t>104153</t>
  </si>
  <si>
    <t>104154</t>
  </si>
  <si>
    <t>104155</t>
  </si>
  <si>
    <t>104156</t>
  </si>
  <si>
    <t>104157</t>
  </si>
  <si>
    <t>104158</t>
  </si>
  <si>
    <t>104159</t>
  </si>
  <si>
    <t>104160</t>
  </si>
  <si>
    <t>104161</t>
  </si>
  <si>
    <t>104162</t>
  </si>
  <si>
    <t>104163</t>
  </si>
  <si>
    <t>104164</t>
  </si>
  <si>
    <t>104165</t>
  </si>
  <si>
    <t>104166</t>
  </si>
  <si>
    <t>104167</t>
  </si>
  <si>
    <t>104168</t>
  </si>
  <si>
    <t>104169</t>
  </si>
  <si>
    <t>104170</t>
  </si>
  <si>
    <t>104171</t>
  </si>
  <si>
    <t>104172</t>
  </si>
  <si>
    <t>104173</t>
  </si>
  <si>
    <t>104174</t>
  </si>
  <si>
    <t>104175</t>
  </si>
  <si>
    <t>104176</t>
  </si>
  <si>
    <t>104177</t>
  </si>
  <si>
    <t>104178</t>
  </si>
  <si>
    <t>104179</t>
  </si>
  <si>
    <t>104250</t>
  </si>
  <si>
    <t>104251</t>
  </si>
  <si>
    <t>104280</t>
  </si>
  <si>
    <t>104301</t>
  </si>
  <si>
    <t>104302</t>
  </si>
  <si>
    <t>104321</t>
  </si>
  <si>
    <t>104322</t>
  </si>
  <si>
    <t>104323</t>
  </si>
  <si>
    <t>104324</t>
  </si>
  <si>
    <t>104325</t>
  </si>
  <si>
    <t>104326</t>
  </si>
  <si>
    <t>104327</t>
  </si>
  <si>
    <t>104328</t>
  </si>
  <si>
    <t>104329</t>
  </si>
  <si>
    <t>104330</t>
  </si>
  <si>
    <t>104331</t>
  </si>
  <si>
    <t>104332</t>
  </si>
  <si>
    <t>104333</t>
  </si>
  <si>
    <t>104334</t>
  </si>
  <si>
    <t>104335</t>
  </si>
  <si>
    <t>104336</t>
  </si>
  <si>
    <t>104337</t>
  </si>
  <si>
    <t>104338</t>
  </si>
  <si>
    <t>104339</t>
  </si>
  <si>
    <t>104340</t>
  </si>
  <si>
    <t>104341</t>
  </si>
  <si>
    <t>104342</t>
  </si>
  <si>
    <t>104343</t>
  </si>
  <si>
    <t>104344</t>
  </si>
  <si>
    <t>104345</t>
  </si>
  <si>
    <t>104346</t>
  </si>
  <si>
    <t>104347</t>
  </si>
  <si>
    <t>104348</t>
  </si>
  <si>
    <t>104349</t>
  </si>
  <si>
    <t>104350</t>
  </si>
  <si>
    <t>104351</t>
  </si>
  <si>
    <t>104352</t>
  </si>
  <si>
    <t>104353</t>
  </si>
  <si>
    <t>104354</t>
  </si>
  <si>
    <t>104355</t>
  </si>
  <si>
    <t>104356</t>
  </si>
  <si>
    <t>104357</t>
  </si>
  <si>
    <t>104358</t>
  </si>
  <si>
    <t>104359</t>
  </si>
  <si>
    <t>104360</t>
  </si>
  <si>
    <t>104361</t>
  </si>
  <si>
    <t>104362</t>
  </si>
  <si>
    <t>104363</t>
  </si>
  <si>
    <t>104364</t>
  </si>
  <si>
    <t>104365</t>
  </si>
  <si>
    <t>104366</t>
  </si>
  <si>
    <t>104367</t>
  </si>
  <si>
    <t>104368</t>
  </si>
  <si>
    <t>104369</t>
  </si>
  <si>
    <t>104370</t>
  </si>
  <si>
    <t>104371</t>
  </si>
  <si>
    <t>104372</t>
  </si>
  <si>
    <t>104373</t>
  </si>
  <si>
    <t>104374</t>
  </si>
  <si>
    <t>104375</t>
  </si>
  <si>
    <t>104376</t>
  </si>
  <si>
    <t>104377</t>
  </si>
  <si>
    <t>104378</t>
  </si>
  <si>
    <t>104379</t>
  </si>
  <si>
    <t>104380</t>
  </si>
  <si>
    <t>104381</t>
  </si>
  <si>
    <t>104382</t>
  </si>
  <si>
    <t>104383</t>
  </si>
  <si>
    <t>105000</t>
  </si>
  <si>
    <t>105101</t>
  </si>
  <si>
    <t>105152</t>
  </si>
  <si>
    <t>105153</t>
  </si>
  <si>
    <t>105154</t>
  </si>
  <si>
    <t>105155</t>
  </si>
  <si>
    <t>105156</t>
  </si>
  <si>
    <t>105157</t>
  </si>
  <si>
    <t>105158</t>
  </si>
  <si>
    <t>105159</t>
  </si>
  <si>
    <t>105160</t>
  </si>
  <si>
    <t>105161</t>
  </si>
  <si>
    <t>105162</t>
  </si>
  <si>
    <t>105163</t>
  </si>
  <si>
    <t>105164</t>
  </si>
  <si>
    <t>105165</t>
  </si>
  <si>
    <t>105166</t>
  </si>
  <si>
    <t>105167</t>
  </si>
  <si>
    <t>105168</t>
  </si>
  <si>
    <t>105169</t>
  </si>
  <si>
    <t>105170</t>
  </si>
  <si>
    <t>105171</t>
  </si>
  <si>
    <t>105172</t>
  </si>
  <si>
    <t>105173</t>
  </si>
  <si>
    <t>105174</t>
  </si>
  <si>
    <t>105175</t>
  </si>
  <si>
    <t>105176</t>
  </si>
  <si>
    <t>105177</t>
  </si>
  <si>
    <t>105178</t>
  </si>
  <si>
    <t>105179</t>
  </si>
  <si>
    <t>105250</t>
  </si>
  <si>
    <t>105276</t>
  </si>
  <si>
    <t>105277</t>
  </si>
  <si>
    <t>105278</t>
  </si>
  <si>
    <t>105279</t>
  </si>
  <si>
    <t>105281</t>
  </si>
  <si>
    <t>105421</t>
  </si>
  <si>
    <t>105422</t>
  </si>
  <si>
    <t>105423</t>
  </si>
  <si>
    <t>105424</t>
  </si>
  <si>
    <t>105425</t>
  </si>
  <si>
    <t>105426</t>
  </si>
  <si>
    <t>105427</t>
  </si>
  <si>
    <t>105428</t>
  </si>
  <si>
    <t>200000</t>
  </si>
  <si>
    <t>206000</t>
  </si>
  <si>
    <t>206441</t>
  </si>
  <si>
    <t>206442</t>
  </si>
  <si>
    <t>206443</t>
  </si>
  <si>
    <t>206444</t>
  </si>
  <si>
    <t>206445</t>
  </si>
  <si>
    <t>206446</t>
  </si>
  <si>
    <t>206447</t>
  </si>
  <si>
    <t>206448</t>
  </si>
  <si>
    <t>206449</t>
  </si>
  <si>
    <t>206450</t>
  </si>
  <si>
    <t>206451</t>
  </si>
  <si>
    <t>206452</t>
  </si>
  <si>
    <t>206453</t>
  </si>
  <si>
    <t>206454</t>
  </si>
  <si>
    <t>206455</t>
  </si>
  <si>
    <t>206456</t>
  </si>
  <si>
    <t>206457</t>
  </si>
  <si>
    <t>207000</t>
  </si>
  <si>
    <t>207501</t>
  </si>
  <si>
    <t>207502</t>
  </si>
  <si>
    <t>207503</t>
  </si>
  <si>
    <t>207504</t>
  </si>
  <si>
    <t>207505</t>
  </si>
  <si>
    <t>207506</t>
  </si>
  <si>
    <t>207507</t>
  </si>
  <si>
    <t>207508</t>
  </si>
  <si>
    <t>207509</t>
  </si>
  <si>
    <t>207510</t>
  </si>
  <si>
    <t>207511</t>
  </si>
  <si>
    <t>207512</t>
  </si>
  <si>
    <t>207513</t>
  </si>
  <si>
    <t>207514</t>
  </si>
  <si>
    <t>207515</t>
  </si>
  <si>
    <t>207516</t>
  </si>
  <si>
    <t>207517</t>
  </si>
  <si>
    <t>207518</t>
  </si>
  <si>
    <t>207519</t>
  </si>
  <si>
    <t>207520</t>
  </si>
  <si>
    <t>207521</t>
  </si>
  <si>
    <t>207522</t>
  </si>
  <si>
    <t>207523</t>
  </si>
  <si>
    <t>207524</t>
  </si>
  <si>
    <t>207525</t>
  </si>
  <si>
    <t>207526</t>
  </si>
  <si>
    <t>207527</t>
  </si>
  <si>
    <t>207528</t>
  </si>
  <si>
    <t>207529</t>
  </si>
  <si>
    <t>207530</t>
  </si>
  <si>
    <t>207531</t>
  </si>
  <si>
    <t>207532</t>
  </si>
  <si>
    <t>207533</t>
  </si>
  <si>
    <t>207534</t>
  </si>
  <si>
    <t>207535</t>
  </si>
  <si>
    <t>207536</t>
  </si>
  <si>
    <t>207537</t>
  </si>
  <si>
    <t>207538</t>
  </si>
  <si>
    <t>207539</t>
  </si>
  <si>
    <t>207540</t>
  </si>
  <si>
    <t>207541</t>
  </si>
  <si>
    <t>207542</t>
  </si>
  <si>
    <t>207543</t>
  </si>
  <si>
    <t>207544</t>
  </si>
  <si>
    <t>207545</t>
  </si>
  <si>
    <t>207546</t>
  </si>
  <si>
    <t>207547</t>
  </si>
  <si>
    <t>207548</t>
  </si>
  <si>
    <t>207549</t>
  </si>
  <si>
    <t>207550</t>
  </si>
  <si>
    <t>300000</t>
  </si>
  <si>
    <t>308000</t>
  </si>
  <si>
    <t>308601</t>
  </si>
  <si>
    <t>308602</t>
  </si>
  <si>
    <t>308603</t>
  </si>
  <si>
    <t>Funding Code</t>
  </si>
  <si>
    <t>Financing Source</t>
  </si>
  <si>
    <t>Authorization Code</t>
  </si>
  <si>
    <t>Fund Category</t>
  </si>
  <si>
    <t>Description</t>
  </si>
  <si>
    <t>Column1</t>
  </si>
  <si>
    <t>Regional Office X - Proper</t>
  </si>
  <si>
    <t>Bukidnon 1st District Engineering Office</t>
  </si>
  <si>
    <t>Bukidnon 2nd District Engineering Office</t>
  </si>
  <si>
    <t>Bukidnon 3rd District Engineering Office</t>
  </si>
  <si>
    <t>Cagayan de Oro City 1st District Engineering Office</t>
  </si>
  <si>
    <t>Cagayan de Oro City 2nd District Engineering Office</t>
  </si>
  <si>
    <t>Camiguin District Engineering Office</t>
  </si>
  <si>
    <t>Lanao del Norte 1st District Engineering Office</t>
  </si>
  <si>
    <t>Lanao del Norte 2nd District Engineering Office</t>
  </si>
  <si>
    <t>Misamis Occidental District Engineering Office</t>
  </si>
  <si>
    <t>Misamis Occidental 2nd District Engineering Office</t>
  </si>
  <si>
    <t>Misamis Oriental 1st District Engineering Office</t>
  </si>
  <si>
    <t>Misamis Oriental 2nd District Engineering Office</t>
  </si>
  <si>
    <t>0300010</t>
  </si>
  <si>
    <t>1800147</t>
  </si>
  <si>
    <t>1800148</t>
  </si>
  <si>
    <t>1800149</t>
  </si>
  <si>
    <t>1800150</t>
  </si>
  <si>
    <t>1800151</t>
  </si>
  <si>
    <t>1800152</t>
  </si>
  <si>
    <t>1800153</t>
  </si>
  <si>
    <t>1800154</t>
  </si>
  <si>
    <t>1800155</t>
  </si>
  <si>
    <t>1800156</t>
  </si>
  <si>
    <t>1800157</t>
  </si>
  <si>
    <t>1800158</t>
  </si>
  <si>
    <t>code</t>
  </si>
  <si>
    <t>description</t>
  </si>
  <si>
    <t>description2</t>
  </si>
  <si>
    <t>Date</t>
  </si>
  <si>
    <t>5020101000</t>
  </si>
  <si>
    <t>Traveling Expenses - Local</t>
  </si>
  <si>
    <t>5020102000</t>
  </si>
  <si>
    <t>Traveling Expenses - Foreign</t>
  </si>
  <si>
    <t>5020201000</t>
  </si>
  <si>
    <t>Training Expenses</t>
  </si>
  <si>
    <t>5020202000</t>
  </si>
  <si>
    <t>Scholarship Grants/Expenses</t>
  </si>
  <si>
    <t>5020301000</t>
  </si>
  <si>
    <t>Office Supplies Expenses</t>
  </si>
  <si>
    <t>5020302000</t>
  </si>
  <si>
    <t>Accountable Forms Expenses</t>
  </si>
  <si>
    <t>5020303000</t>
  </si>
  <si>
    <t>Non-Accountable Forms Expenses</t>
  </si>
  <si>
    <t>5020304000</t>
  </si>
  <si>
    <t>Animal/Zoological Supplies Expenses</t>
  </si>
  <si>
    <t>5020305000</t>
  </si>
  <si>
    <t>Food Supplies Expenses</t>
  </si>
  <si>
    <t>5020306000</t>
  </si>
  <si>
    <t>Welfare Goods Expenses</t>
  </si>
  <si>
    <t>5020307000</t>
  </si>
  <si>
    <t>Drugs and Medicines Expenses</t>
  </si>
  <si>
    <t>5020308000</t>
  </si>
  <si>
    <t>Medical, Dental and Laboratory Supplies Expenses</t>
  </si>
  <si>
    <t>5020309000</t>
  </si>
  <si>
    <t>Fuel, Oil and Lubricants Expenses</t>
  </si>
  <si>
    <t>5020310000</t>
  </si>
  <si>
    <t>Agricultural and Marine Supplies Expenses</t>
  </si>
  <si>
    <t>5020312000</t>
  </si>
  <si>
    <t>Military, Police and Traffic Supplies Expenses</t>
  </si>
  <si>
    <t>5020313000</t>
  </si>
  <si>
    <t>Chemical and Filtering Supplies Expenses</t>
  </si>
  <si>
    <t>5020399000</t>
  </si>
  <si>
    <t>Other Supplies and Materials Expenses</t>
  </si>
  <si>
    <t>5020311001</t>
  </si>
  <si>
    <t>Textbooks and Instructional Materials Expenses.</t>
  </si>
  <si>
    <t>5020311002</t>
  </si>
  <si>
    <t>Chalk Allowance</t>
  </si>
  <si>
    <t>5020401000</t>
  </si>
  <si>
    <t>Water Expenses</t>
  </si>
  <si>
    <t>5020402000</t>
  </si>
  <si>
    <t>Electricity Expenses</t>
  </si>
  <si>
    <t>5020501000</t>
  </si>
  <si>
    <t>Postage and Courier Services</t>
  </si>
  <si>
    <t>5020503000</t>
  </si>
  <si>
    <t>Internet Subscription Expenses</t>
  </si>
  <si>
    <t>5020504000</t>
  </si>
  <si>
    <t>Cable, Satellite, Telegraph and Radio Expenses</t>
  </si>
  <si>
    <t>5020502001</t>
  </si>
  <si>
    <t>Telephone Expenses - Mobile</t>
  </si>
  <si>
    <t>5020502002</t>
  </si>
  <si>
    <t>Telephone Expenses - Landline</t>
  </si>
  <si>
    <t>5020602000</t>
  </si>
  <si>
    <t>Prizes</t>
  </si>
  <si>
    <t>5020601001</t>
  </si>
  <si>
    <t>Awards/Rewards Expenses.</t>
  </si>
  <si>
    <t>5020601002</t>
  </si>
  <si>
    <t>Rewards and Incentives</t>
  </si>
  <si>
    <t>5020701000</t>
  </si>
  <si>
    <t>Survey Expenses</t>
  </si>
  <si>
    <t>5020702000</t>
  </si>
  <si>
    <t>Research, Exploration and Development Expenses</t>
  </si>
  <si>
    <t>5020801000</t>
  </si>
  <si>
    <t>Demolition and Relocation Expenses</t>
  </si>
  <si>
    <t>5020802000</t>
  </si>
  <si>
    <t>Desilting and Dredging Expenses</t>
  </si>
  <si>
    <t>Generation, Transmission and Distribution Expenses</t>
  </si>
  <si>
    <t>5020901000</t>
  </si>
  <si>
    <t>5021001000</t>
  </si>
  <si>
    <t>Confidential Expenses</t>
  </si>
  <si>
    <t>5021002000</t>
  </si>
  <si>
    <t>Intelligence Expenses</t>
  </si>
  <si>
    <t>5021003000</t>
  </si>
  <si>
    <t>Extraordinary and Miscellaneous Expenses</t>
  </si>
  <si>
    <t>5021101000</t>
  </si>
  <si>
    <t>Legal Services</t>
  </si>
  <si>
    <t>5021102000</t>
  </si>
  <si>
    <t>Auditing Services</t>
  </si>
  <si>
    <t>5021103000</t>
  </si>
  <si>
    <t>Consultancy Services</t>
  </si>
  <si>
    <t>5021199000</t>
  </si>
  <si>
    <t>Other Professional Services</t>
  </si>
  <si>
    <t>5021201000</t>
  </si>
  <si>
    <t>Environment/Sanitary Services</t>
  </si>
  <si>
    <t>5021202000</t>
  </si>
  <si>
    <t>Janitorial Services</t>
  </si>
  <si>
    <t>5021203000</t>
  </si>
  <si>
    <t>Security Services</t>
  </si>
  <si>
    <t>5021299000</t>
  </si>
  <si>
    <t>Other General Services</t>
  </si>
  <si>
    <t>5021301000</t>
  </si>
  <si>
    <t>Repairs and Maintenance - Investment Property</t>
  </si>
  <si>
    <t>5021307000</t>
  </si>
  <si>
    <t>Repairs and Maintenance - Furniture and Fixtures</t>
  </si>
  <si>
    <t>5021399000</t>
  </si>
  <si>
    <t>Repairs and Maintenance - Other Property, Plant and Equipment</t>
  </si>
  <si>
    <t>5021302001</t>
  </si>
  <si>
    <t>Repairs and Maintenance - Aquaculture Structures</t>
  </si>
  <si>
    <t>5021302002</t>
  </si>
  <si>
    <t>Repairs and Maintenance - Reforestation Projects</t>
  </si>
  <si>
    <t>5021302099</t>
  </si>
  <si>
    <t>Repairs and Maintenance - Other Land Improvements</t>
  </si>
  <si>
    <t>5021303001</t>
  </si>
  <si>
    <t>Repairs and Maintenance - Road Networks</t>
  </si>
  <si>
    <t>5021303002</t>
  </si>
  <si>
    <t>Repairs and Maintenance - Flood Control Systems</t>
  </si>
  <si>
    <t>5021303003</t>
  </si>
  <si>
    <t>Repairs and Maintenance - Sewer Systems</t>
  </si>
  <si>
    <t>5021303004</t>
  </si>
  <si>
    <t>Repairs and Maintenance - Water Supply Systems</t>
  </si>
  <si>
    <t>5021303005</t>
  </si>
  <si>
    <t>Repairs and Maintenance - Power Supply Systems</t>
  </si>
  <si>
    <t>5021303006</t>
  </si>
  <si>
    <t>Repairs and Maintenance - Communication Networks</t>
  </si>
  <si>
    <t>5021303007</t>
  </si>
  <si>
    <t>Repairs and Maintenance - Seaport Systems</t>
  </si>
  <si>
    <t>5021303008</t>
  </si>
  <si>
    <t>Repairs and Maintenance - Airport Systems</t>
  </si>
  <si>
    <t>5021303009</t>
  </si>
  <si>
    <t>Repairs and Maintenance - Parks, Plazas and Monuments</t>
  </si>
  <si>
    <t>5021303099</t>
  </si>
  <si>
    <t>Repairs and Maintenance - Other Infrastructure Assets</t>
  </si>
  <si>
    <t>5021304001</t>
  </si>
  <si>
    <t>Repairs and Maintenance - Buildings</t>
  </si>
  <si>
    <t>5021304002</t>
  </si>
  <si>
    <t>Repairs and Maintenance - School Buildings</t>
  </si>
  <si>
    <t>5021304003</t>
  </si>
  <si>
    <t>Repairs and Maintenance - Hospitals and Health Centers</t>
  </si>
  <si>
    <t>5021304004</t>
  </si>
  <si>
    <t>Repairs and Maintenance - Markets</t>
  </si>
  <si>
    <t>5021304005</t>
  </si>
  <si>
    <t>Repairs and Maintenance - Slaughterhouses</t>
  </si>
  <si>
    <t>5021304006</t>
  </si>
  <si>
    <t>Repairs and Maintenance - Hostels and Dormitories</t>
  </si>
  <si>
    <t>5021304099</t>
  </si>
  <si>
    <t>Repairs and Maintenance - Other Structures</t>
  </si>
  <si>
    <t>5021305001</t>
  </si>
  <si>
    <t>Repairs and Maintenance - Machinery</t>
  </si>
  <si>
    <t>5021305002</t>
  </si>
  <si>
    <t>Repairs and Maintenance - Office Equipment</t>
  </si>
  <si>
    <t>5021305003</t>
  </si>
  <si>
    <t>Repairs and Maintenance - ICT Equipment</t>
  </si>
  <si>
    <t>5021305004</t>
  </si>
  <si>
    <t>Repairs and Maintenance - Agricultural and Forestry Equipment</t>
  </si>
  <si>
    <t>5021305005</t>
  </si>
  <si>
    <t>Repairs and Maintenance - Marine and Fishery Equipment</t>
  </si>
  <si>
    <t>5021305006</t>
  </si>
  <si>
    <t>Repairs and Maintenance - Airport Equipment</t>
  </si>
  <si>
    <t>5021305007</t>
  </si>
  <si>
    <t>Repairs and Maintenance - Communication Equipment</t>
  </si>
  <si>
    <t>5021305008</t>
  </si>
  <si>
    <t>Repairs and Maintenance - Construction and Heavy Equipment</t>
  </si>
  <si>
    <t>5021305009</t>
  </si>
  <si>
    <t>Repairs and Maintenance - Disaster Response and Rescue Equipment</t>
  </si>
  <si>
    <t>5021305010</t>
  </si>
  <si>
    <t>Repairs and Maintenance - Military, Police and Security Equipment</t>
  </si>
  <si>
    <t>5021305011</t>
  </si>
  <si>
    <t>Repairs and Maintenance - Medical Equipment</t>
  </si>
  <si>
    <t>5021305012</t>
  </si>
  <si>
    <t>Repairs and Maintenance - Printing Equipment</t>
  </si>
  <si>
    <t>5021305013</t>
  </si>
  <si>
    <t>Repairs and Maintenance - Sports Equipment</t>
  </si>
  <si>
    <t>5021305014</t>
  </si>
  <si>
    <t>Repairs and Maintenance - Technical and Scientific Equipment</t>
  </si>
  <si>
    <t>5021305099</t>
  </si>
  <si>
    <t>Repairs and Maintenance - Other Machinery and Equipment</t>
  </si>
  <si>
    <t>5021306001</t>
  </si>
  <si>
    <t>Repairs and Maintenance - Motor Vehicles</t>
  </si>
  <si>
    <t>5021306002</t>
  </si>
  <si>
    <t>Repairs and Maintenance - Trains</t>
  </si>
  <si>
    <t>5021306003</t>
  </si>
  <si>
    <t>Repairs and Maintenance - Aircrafts and Aircrafts Ground Equipment</t>
  </si>
  <si>
    <t>5021306004</t>
  </si>
  <si>
    <t>Repairs and Maintenance - Watercrafts</t>
  </si>
  <si>
    <t>5021306099</t>
  </si>
  <si>
    <t>Repairs and Maintenance - Other Transportation Equipment</t>
  </si>
  <si>
    <t>5021308001</t>
  </si>
  <si>
    <t>Repairs and Maintenance - Leased Assets - Buildings and Other Structures</t>
  </si>
  <si>
    <t>5021308002</t>
  </si>
  <si>
    <t>Repairs and Maintenance - Leased Assets - Machinery and Equipment</t>
  </si>
  <si>
    <t>5021308003</t>
  </si>
  <si>
    <t>Repairs and Maintenance - Leased Assets - Transportation Equipment</t>
  </si>
  <si>
    <t>5021308099</t>
  </si>
  <si>
    <t>Repairs and Maintenance - Other Leased Assets</t>
  </si>
  <si>
    <t>5021309001</t>
  </si>
  <si>
    <t>Repairs and Maintenance - Leased Assets Improvements - Land</t>
  </si>
  <si>
    <t>5021309002</t>
  </si>
  <si>
    <t>Repairs and Maintenance - Leased Assets Improvements - Building</t>
  </si>
  <si>
    <t>5021309099</t>
  </si>
  <si>
    <t>Repairs and Maintenance - Other Leased Assets Improvements</t>
  </si>
  <si>
    <t>5021310001</t>
  </si>
  <si>
    <t>Restoration and Maintenance - Historical Buildings</t>
  </si>
  <si>
    <t>5021310002</t>
  </si>
  <si>
    <t>Restoration and Maintenance - Works of Arts and Archeological Specimens</t>
  </si>
  <si>
    <t>5021399001</t>
  </si>
  <si>
    <t>Repairs and Maintenance - Other PPE - Work/Zoo Animals</t>
  </si>
  <si>
    <t>5021399099</t>
  </si>
  <si>
    <t>Repairs and Maintenance - Other Property, Plant and Equipment.</t>
  </si>
  <si>
    <t>5021401000</t>
  </si>
  <si>
    <t>Subsidy to National Government Agencies</t>
  </si>
  <si>
    <t>5021402000</t>
  </si>
  <si>
    <t>Financial Assistance to NGAs</t>
  </si>
  <si>
    <t>5021405000</t>
  </si>
  <si>
    <t>Financial Assistance to NGOs/POs</t>
  </si>
  <si>
    <t>5021406000</t>
  </si>
  <si>
    <t>5021499000</t>
  </si>
  <si>
    <t>Subsidies - Others</t>
  </si>
  <si>
    <t>5021403001</t>
  </si>
  <si>
    <t>Tobacco Excise Tax (Virginia) per R.A. 7171</t>
  </si>
  <si>
    <t>5021403002</t>
  </si>
  <si>
    <t>Tobacco Excise Tax (Burley and Native) per R.A. 8240</t>
  </si>
  <si>
    <t>5021403003</t>
  </si>
  <si>
    <t>Mining Taxes per R.A. 7160</t>
  </si>
  <si>
    <t>5021403004</t>
  </si>
  <si>
    <t>Royalties per R.A. 7160</t>
  </si>
  <si>
    <t>5021403005</t>
  </si>
  <si>
    <t>Forestry Charges per R.A. 7160</t>
  </si>
  <si>
    <t>5021403006</t>
  </si>
  <si>
    <t>Fishery Charges per R.A. 7160</t>
  </si>
  <si>
    <t>5021403007</t>
  </si>
  <si>
    <t>Renewable Energy Charges per R.A. 9513</t>
  </si>
  <si>
    <t>5021403008</t>
  </si>
  <si>
    <t>Income Tax Collections in ECO ZONES pe R.A. 7922 and R.A. 8748</t>
  </si>
  <si>
    <t>5021403009</t>
  </si>
  <si>
    <t>Value Added Tax per R.A. 7643</t>
  </si>
  <si>
    <t>5021403010</t>
  </si>
  <si>
    <t>Value Added Tax in lieu of Franchise Tax pe R.A. 7953 and R.A. 8407</t>
  </si>
  <si>
    <t>5021404001</t>
  </si>
  <si>
    <t>Subsidy Support to Operations of GOCCs</t>
  </si>
  <si>
    <t>5021404002</t>
  </si>
  <si>
    <t>Budgetary Support to GOCCs - Road Networks</t>
  </si>
  <si>
    <t>5021404003</t>
  </si>
  <si>
    <t>Budgetary Support to GOCCs - Flood Control Systems</t>
  </si>
  <si>
    <t>5021404004</t>
  </si>
  <si>
    <t>Budgetary Support to GOCCs - Sewer Systems</t>
  </si>
  <si>
    <t>5021404005</t>
  </si>
  <si>
    <t>Budgetary Support to GOCCs - Water Supply Systems</t>
  </si>
  <si>
    <t>5021404006</t>
  </si>
  <si>
    <t>Budgetary Support to GOCCs - Power Supply Systems</t>
  </si>
  <si>
    <t>5021404007</t>
  </si>
  <si>
    <t>Budgetary Support to GOCCs - Communication Networks</t>
  </si>
  <si>
    <t>5021404008</t>
  </si>
  <si>
    <t>Budgetary Support to GOCCs - Seaport Systems</t>
  </si>
  <si>
    <t>5021404009</t>
  </si>
  <si>
    <t>Budgetary Support to GOCCs - Airport Systems</t>
  </si>
  <si>
    <t>5021404010</t>
  </si>
  <si>
    <t>Budgetary Support to GOCCs - Parks, Plazas and Monuments</t>
  </si>
  <si>
    <t>5021404099</t>
  </si>
  <si>
    <t>Budgetary Support to GOCCs - Other Infrastructure Assets</t>
  </si>
  <si>
    <t>5021502000</t>
  </si>
  <si>
    <t>Fidelity Bond Premiums</t>
  </si>
  <si>
    <t>5021503000</t>
  </si>
  <si>
    <t>Insurance Expenses</t>
  </si>
  <si>
    <t>5021501001</t>
  </si>
  <si>
    <t>Taxes, Duties and Licenses.</t>
  </si>
  <si>
    <t>5021501002</t>
  </si>
  <si>
    <t>Tax Refund Expense</t>
  </si>
  <si>
    <t>Labor and Wages</t>
  </si>
  <si>
    <t>5021601000</t>
  </si>
  <si>
    <t>5029901000</t>
  </si>
  <si>
    <t>Advertising Expenses</t>
  </si>
  <si>
    <t>5029902000</t>
  </si>
  <si>
    <t>Printing and Publication Expenses</t>
  </si>
  <si>
    <t>5029903000</t>
  </si>
  <si>
    <t>Representation Expenses</t>
  </si>
  <si>
    <t>5029904000</t>
  </si>
  <si>
    <t>Transportation and Delivery Expenses</t>
  </si>
  <si>
    <t>5029906000</t>
  </si>
  <si>
    <t>Membership Dues and Contributions to Organizations</t>
  </si>
  <si>
    <t>5029907000</t>
  </si>
  <si>
    <t>Subscriptions Expenses</t>
  </si>
  <si>
    <t>5029908000</t>
  </si>
  <si>
    <t>Donations</t>
  </si>
  <si>
    <t>5029909000</t>
  </si>
  <si>
    <t>Litigation/Acquired Assets Expenses</t>
  </si>
  <si>
    <t>5029905001</t>
  </si>
  <si>
    <t>Rents - Buildings and Structures</t>
  </si>
  <si>
    <t>5029905002</t>
  </si>
  <si>
    <t>Rents - Land</t>
  </si>
  <si>
    <t>5029905003</t>
  </si>
  <si>
    <t>Rents - Motor Vehicles</t>
  </si>
  <si>
    <t>5029905004</t>
  </si>
  <si>
    <t>Rents - Equipment</t>
  </si>
  <si>
    <t>5029905005</t>
  </si>
  <si>
    <t>Rents - Living Quarters</t>
  </si>
  <si>
    <t>5029905006</t>
  </si>
  <si>
    <t>Operating Lease</t>
  </si>
  <si>
    <t>5029905007</t>
  </si>
  <si>
    <t>Financial Lease</t>
  </si>
  <si>
    <t>5029999001</t>
  </si>
  <si>
    <t>Website Maintenance</t>
  </si>
  <si>
    <t>5029999099</t>
  </si>
  <si>
    <t>Other Maintenance and Operating Expenses.</t>
  </si>
  <si>
    <t>5030101000</t>
  </si>
  <si>
    <t>Management Supervision/Trusteeship Fees</t>
  </si>
  <si>
    <t>5030103000</t>
  </si>
  <si>
    <t>Guarantee Fees</t>
  </si>
  <si>
    <t>5030104000</t>
  </si>
  <si>
    <t>Bank Charges</t>
  </si>
  <si>
    <t>5030105000</t>
  </si>
  <si>
    <t>Commitment Fees</t>
  </si>
  <si>
    <t>5030199000</t>
  </si>
  <si>
    <t>Other Financial Charges</t>
  </si>
  <si>
    <t>5030102001</t>
  </si>
  <si>
    <t>Interest Paid to Non-Residents</t>
  </si>
  <si>
    <t>5030102002</t>
  </si>
  <si>
    <t>Interest Paid to Residents Other than General Government</t>
  </si>
  <si>
    <t>5030102003</t>
  </si>
  <si>
    <t>Interest Paid to Other General Government Units</t>
  </si>
  <si>
    <t>MOOE</t>
  </si>
  <si>
    <t>5060102000</t>
  </si>
  <si>
    <t>Investment in Associates</t>
  </si>
  <si>
    <t>5060101001</t>
  </si>
  <si>
    <t>Investment in Government-Owned and/or Controlled Corporations (GOCCs).</t>
  </si>
  <si>
    <t>5060101002</t>
  </si>
  <si>
    <t>Investment in GOCCs - Road Network</t>
  </si>
  <si>
    <t>5060101003</t>
  </si>
  <si>
    <t>Investment in GOCCs - Flood Control Systems</t>
  </si>
  <si>
    <t>5060101004</t>
  </si>
  <si>
    <t>Investment in GOCCs - Sewer Systems</t>
  </si>
  <si>
    <t>5060101005</t>
  </si>
  <si>
    <t>Investment in GOCCs - Water Supply Systems</t>
  </si>
  <si>
    <t>5060101006</t>
  </si>
  <si>
    <t>Investment in GOCCs - Power Supply Systems</t>
  </si>
  <si>
    <t>5060101007</t>
  </si>
  <si>
    <t>Investment in GOCCs - Comunication Networks</t>
  </si>
  <si>
    <t>5060101008</t>
  </si>
  <si>
    <t>Investment in GOCCs - Seaport Systems</t>
  </si>
  <si>
    <t>5060101009</t>
  </si>
  <si>
    <t>Investment in GOCCs - Airport Systems</t>
  </si>
  <si>
    <t>5060101010</t>
  </si>
  <si>
    <t>Investment in GOCCs - Parks, Plazas and Monuments</t>
  </si>
  <si>
    <t>5060101099</t>
  </si>
  <si>
    <t>Investment in GOCCs - Other Infrastructure Assets</t>
  </si>
  <si>
    <t>5060201000</t>
  </si>
  <si>
    <t>Loans Outlay - GOCCs</t>
  </si>
  <si>
    <t>5060202000</t>
  </si>
  <si>
    <t>Loans Outlay - LGUs</t>
  </si>
  <si>
    <t>5060209900</t>
  </si>
  <si>
    <t>Loans Outlay - Others</t>
  </si>
  <si>
    <t>5060301001</t>
  </si>
  <si>
    <t>Investment Property Outlay - Land</t>
  </si>
  <si>
    <t>5060301002</t>
  </si>
  <si>
    <t>Investment Property Outlay - Buildings</t>
  </si>
  <si>
    <t>5060401001</t>
  </si>
  <si>
    <t>Land Outlay - Land</t>
  </si>
  <si>
    <t>5060402001</t>
  </si>
  <si>
    <t>Land Improvements Outlay, Aquaculture Structures</t>
  </si>
  <si>
    <t>5060402002</t>
  </si>
  <si>
    <t>Land Improvements Outlay, Reforestation Projects</t>
  </si>
  <si>
    <t>5060402099</t>
  </si>
  <si>
    <t>Other Land Improvements Outlay</t>
  </si>
  <si>
    <t>5060403001</t>
  </si>
  <si>
    <t>Infrastructure Outlay - Road Networks</t>
  </si>
  <si>
    <t>5060403002</t>
  </si>
  <si>
    <t>Infrastructure Outlay - Flood Control Systems</t>
  </si>
  <si>
    <t>5060403003</t>
  </si>
  <si>
    <t>Infrastructure Outlay - Sewer Systems</t>
  </si>
  <si>
    <t>5060403004</t>
  </si>
  <si>
    <t>Infrastructure Outlay - Water Supply Systems</t>
  </si>
  <si>
    <t>5060403005</t>
  </si>
  <si>
    <t>Infrastructure Outlay - Power Supply Systems</t>
  </si>
  <si>
    <t>5060403006</t>
  </si>
  <si>
    <t>Infrastructure Outlay - Communication Networks</t>
  </si>
  <si>
    <t>5060403007</t>
  </si>
  <si>
    <t>Infrastructure Outlay - Seaport Systems</t>
  </si>
  <si>
    <t>5060403008</t>
  </si>
  <si>
    <t>Infrastructure Outlay - Airport Systems</t>
  </si>
  <si>
    <t>5060403009</t>
  </si>
  <si>
    <t>Infrastructure Outlay - Parks, Plazas and Monuments</t>
  </si>
  <si>
    <t>5060403099</t>
  </si>
  <si>
    <t>Infrastructure Outlay - Other Infrastructure Assets</t>
  </si>
  <si>
    <t>5060404001</t>
  </si>
  <si>
    <t>Buildings and Structures Outlay - Buildings</t>
  </si>
  <si>
    <t>5060404002</t>
  </si>
  <si>
    <t>Buildings and Structures Outlay - School Buildings</t>
  </si>
  <si>
    <t>5060404003</t>
  </si>
  <si>
    <t>Buildings and Structures Outlay - Hospitals and Health Centers</t>
  </si>
  <si>
    <t>5060404004</t>
  </si>
  <si>
    <t>Buildings and Structures Outlay - Markets</t>
  </si>
  <si>
    <t>5060404005</t>
  </si>
  <si>
    <t>Buildings and Structures Outlay - Slaughterhouses</t>
  </si>
  <si>
    <t>5060404006</t>
  </si>
  <si>
    <t>Buildings and Structures Outlay - Hostels and Dormitories</t>
  </si>
  <si>
    <t>5060404007</t>
  </si>
  <si>
    <t>Buildings and Structures Outlay - Ground Water Monitoring Stations</t>
  </si>
  <si>
    <t>5060404099</t>
  </si>
  <si>
    <t>Buildings and Structures Outlay - Other Structures</t>
  </si>
  <si>
    <t>5060405001</t>
  </si>
  <si>
    <t>Machinery and Equipment Outlay - Machinery</t>
  </si>
  <si>
    <t>5060405002</t>
  </si>
  <si>
    <t>Machinery and Equipment Outlay - Office Equipment</t>
  </si>
  <si>
    <t>5060405003</t>
  </si>
  <si>
    <t>Machinery and Equipment Outlay - Information and Communication Technology Equipment</t>
  </si>
  <si>
    <t>5060405004</t>
  </si>
  <si>
    <t>Machinery and Equipment Outlay - Agricultural and Forestry Equipment</t>
  </si>
  <si>
    <t>5060405005</t>
  </si>
  <si>
    <t>Machinery and Equipment Outlay - Marine and Fishery Equipment</t>
  </si>
  <si>
    <t>5060405006</t>
  </si>
  <si>
    <t>Machinery and Equipment Outlay - Airport Equipment</t>
  </si>
  <si>
    <t>5060405007</t>
  </si>
  <si>
    <t>Machinery and Equipment Outlay - Communication Equipment</t>
  </si>
  <si>
    <t>5060405008</t>
  </si>
  <si>
    <t>Machinery and Equipment Outlay - Construction and Heavy Equipment</t>
  </si>
  <si>
    <t>5060405009</t>
  </si>
  <si>
    <t>Machinery and Equipment Outlay - Disaster Response and Rescue Equipment</t>
  </si>
  <si>
    <t>5060405010</t>
  </si>
  <si>
    <t>Machinery and Equipment Outlay - Military, Police and Security Equipment</t>
  </si>
  <si>
    <t>5060405011</t>
  </si>
  <si>
    <t>Machinery and Equipment Outlay - Medical Equipment</t>
  </si>
  <si>
    <t>5060405012</t>
  </si>
  <si>
    <t>Machinery and Equipment Outlay - Printing Equipment</t>
  </si>
  <si>
    <t>5060405013</t>
  </si>
  <si>
    <t>Machinery and Equipment Outlay - Sports Equipment</t>
  </si>
  <si>
    <t>5060405014</t>
  </si>
  <si>
    <t>Machinery and Equipment Outlay - Technical and Scientific Equipment</t>
  </si>
  <si>
    <t>5060406001</t>
  </si>
  <si>
    <t>Transportation Equipment Outlay - Motor Vehicles</t>
  </si>
  <si>
    <t>5060406002</t>
  </si>
  <si>
    <t>Transportation Equipment Outlay - Trains</t>
  </si>
  <si>
    <t>5060406003</t>
  </si>
  <si>
    <t>Transportation Equipment Outlay - Aircraft and Aircraft Ground Equipment</t>
  </si>
  <si>
    <t>5060406004</t>
  </si>
  <si>
    <t>Transportation Equipment Outlay - Watercrafts</t>
  </si>
  <si>
    <t>5060406099</t>
  </si>
  <si>
    <t>Transportation Equipment Outlay - Other Transportation Equipment</t>
  </si>
  <si>
    <t>5060407001</t>
  </si>
  <si>
    <t>Furniture, Fixtures and Books Outlay - Furniture and Fixtures</t>
  </si>
  <si>
    <t>5060407002</t>
  </si>
  <si>
    <t>Furniture, Fixtures and Books Outlay - Books</t>
  </si>
  <si>
    <t>5060408001</t>
  </si>
  <si>
    <t>Heritage Assets Outlay - Historical Buildings</t>
  </si>
  <si>
    <t>5060408002</t>
  </si>
  <si>
    <t>Heritage Assets Outlay - Works of Arts and Archeological Specimens</t>
  </si>
  <si>
    <t>5060408099</t>
  </si>
  <si>
    <t>Heritage Assets Outlay - Other Heritage Assets</t>
  </si>
  <si>
    <t>5060409001</t>
  </si>
  <si>
    <t>Other Property, Plant and Equipment Outlay - Work/Zoo Animals</t>
  </si>
  <si>
    <t>5060409099</t>
  </si>
  <si>
    <t>Other Property, Plant and Equipment Outlay - Other Property, Plant and Equipment</t>
  </si>
  <si>
    <t>CO</t>
  </si>
  <si>
    <t>RHYSA CYLE C. ROSALEJOS, CPA</t>
  </si>
  <si>
    <t>Accountant II</t>
  </si>
  <si>
    <t>Republic of the Philippines</t>
  </si>
  <si>
    <t>Department of Education</t>
  </si>
  <si>
    <t>Division of Malaybalay City</t>
  </si>
  <si>
    <t>Organization Code: 07-001-08-10010                                                                       Location Code 10-13-12-000</t>
  </si>
  <si>
    <t>DISBURSEMENT  VOUCHER</t>
  </si>
  <si>
    <t>No.</t>
  </si>
  <si>
    <t>Mode of Payment</t>
  </si>
  <si>
    <t>MDS Check</t>
  </si>
  <si>
    <t>Commercial Check</t>
  </si>
  <si>
    <t>ADA</t>
  </si>
  <si>
    <t>Payee</t>
  </si>
  <si>
    <t>TIN/Employee No.</t>
  </si>
  <si>
    <t xml:space="preserve">OR/BUR No. </t>
  </si>
  <si>
    <t>Address</t>
  </si>
  <si>
    <t>Fund Source:</t>
  </si>
  <si>
    <t>MFO/PAP:</t>
  </si>
  <si>
    <t>OBJECT CODE:</t>
  </si>
  <si>
    <t>EXPLANATION</t>
  </si>
  <si>
    <t>AMOUNT</t>
  </si>
  <si>
    <t>Less:</t>
  </si>
  <si>
    <t>A.</t>
  </si>
  <si>
    <t xml:space="preserve">Certified </t>
  </si>
  <si>
    <t xml:space="preserve">B. Approved for Payment </t>
  </si>
  <si>
    <t>Approved for Payment</t>
  </si>
  <si>
    <t xml:space="preserve"> Cash available</t>
  </si>
  <si>
    <t xml:space="preserve"> Subject to Authority to Debit Account (when applicable)</t>
  </si>
  <si>
    <t xml:space="preserve"> Supporting documents complete</t>
  </si>
  <si>
    <t>Signature</t>
  </si>
  <si>
    <t>Printed Name</t>
  </si>
  <si>
    <t>Position</t>
  </si>
  <si>
    <t xml:space="preserve">C. Receipt of Payment </t>
  </si>
  <si>
    <t xml:space="preserve"> Received Payment</t>
  </si>
  <si>
    <t>JEV  No.</t>
  </si>
  <si>
    <t>Check/ADA No.</t>
  </si>
  <si>
    <t>Bank Name</t>
  </si>
  <si>
    <t xml:space="preserve">Printed Name: </t>
  </si>
  <si>
    <t>Official Receipt/Other Documents</t>
  </si>
  <si>
    <t>Click the yellow cell and choose from the drop down list</t>
  </si>
  <si>
    <t>MFO/PAP</t>
  </si>
  <si>
    <t>Object Code</t>
  </si>
  <si>
    <t>1 01 101</t>
  </si>
  <si>
    <t>Elementary</t>
  </si>
  <si>
    <t>Secondary</t>
  </si>
  <si>
    <t>Due from Officers and Employees</t>
  </si>
  <si>
    <t>1</t>
  </si>
  <si>
    <t>1-03-05-020-00</t>
  </si>
  <si>
    <t>Advances for Special Disbursing Officers</t>
  </si>
  <si>
    <t>1-99-01-030-00</t>
  </si>
  <si>
    <t>Advances to Officers and Employees</t>
  </si>
  <si>
    <t>1-99-01-040-00</t>
  </si>
  <si>
    <t>Advances to Contractors</t>
  </si>
  <si>
    <t>1-99-02-010-00</t>
  </si>
  <si>
    <t>Accounts Payable</t>
  </si>
  <si>
    <t>2</t>
  </si>
  <si>
    <t>2-01-01-010-00</t>
  </si>
  <si>
    <t>Due to Officers and Employees</t>
  </si>
  <si>
    <t>2-01-01-020-00</t>
  </si>
  <si>
    <t>Due to BIR</t>
  </si>
  <si>
    <t>2-02-01-010-00</t>
  </si>
  <si>
    <t>Due to NGAs</t>
  </si>
  <si>
    <t>2-02-01-050-00</t>
  </si>
  <si>
    <t>Due to LGUs</t>
  </si>
  <si>
    <t>2-02-01-070-00</t>
  </si>
  <si>
    <t>Due to Central Office</t>
  </si>
  <si>
    <t>2-03-01-010-00</t>
  </si>
  <si>
    <t>Due to Regional Offices</t>
  </si>
  <si>
    <t>2-03-01-030-00</t>
  </si>
  <si>
    <t>Guaranty Deposits Payable</t>
  </si>
  <si>
    <t>2-04-01-040-00</t>
  </si>
  <si>
    <t>Other Payables</t>
  </si>
  <si>
    <t>2-99-99-990-00</t>
  </si>
  <si>
    <t>3</t>
  </si>
  <si>
    <t>3-01-01-010-00</t>
  </si>
  <si>
    <t>Prior Year Expenses</t>
  </si>
  <si>
    <t>Supplier</t>
  </si>
  <si>
    <t>Goods-VAT</t>
  </si>
  <si>
    <t>Goods-non VAT</t>
  </si>
  <si>
    <t>Services-VAT</t>
  </si>
  <si>
    <t>Services-Non VAT</t>
  </si>
  <si>
    <t>Not applicable</t>
  </si>
  <si>
    <t>Gross</t>
  </si>
  <si>
    <t>WHT on Income</t>
  </si>
  <si>
    <t>WHT on Business</t>
  </si>
  <si>
    <t>NET</t>
  </si>
  <si>
    <t>WHT on Income Tax</t>
  </si>
  <si>
    <t>WHT on Business Tax</t>
  </si>
  <si>
    <t>Fill in the needed data:</t>
  </si>
  <si>
    <t>(NAME OF SCHOOL)</t>
  </si>
  <si>
    <t>N/A</t>
  </si>
  <si>
    <t>(Teacher/Bookkeeper)</t>
  </si>
  <si>
    <t>(School Head)</t>
  </si>
  <si>
    <t xml:space="preserve"> </t>
  </si>
  <si>
    <t>For the Period</t>
  </si>
  <si>
    <t>From</t>
  </si>
  <si>
    <t>(MM/DD/YY)</t>
  </si>
  <si>
    <t>To</t>
  </si>
  <si>
    <t>Part I</t>
  </si>
  <si>
    <t>Income Recipient/Payee Information</t>
  </si>
  <si>
    <t>Withholding Agent/Payor Information</t>
  </si>
  <si>
    <t>TIN</t>
  </si>
  <si>
    <t>Payee's Name (For Non-Individuals )</t>
  </si>
  <si>
    <t>Payor's Name (For Non- Individuals)</t>
  </si>
  <si>
    <t>Payee's Name  (Last Name, First Name,  Middle Name) For Individuals</t>
  </si>
  <si>
    <t>Payor's Name  (Last Name, First Name,  Middle Name) For Individuals</t>
  </si>
  <si>
    <t>Registered Address</t>
  </si>
  <si>
    <t>8A  Zip</t>
  </si>
  <si>
    <r>
      <t xml:space="preserve"> 9A</t>
    </r>
    <r>
      <rPr>
        <sz val="8"/>
        <rFont val="Arial"/>
        <family val="2"/>
      </rPr>
      <t xml:space="preserve"> Zip </t>
    </r>
  </si>
  <si>
    <t>Code</t>
  </si>
  <si>
    <t xml:space="preserve">     Code</t>
  </si>
  <si>
    <t>Foreign Address</t>
  </si>
  <si>
    <t>10A</t>
  </si>
  <si>
    <t xml:space="preserve">  Zip  Code</t>
  </si>
  <si>
    <r>
      <t xml:space="preserve">10B </t>
    </r>
    <r>
      <rPr>
        <sz val="8"/>
        <rFont val="Arial"/>
        <family val="2"/>
      </rPr>
      <t xml:space="preserve">   ICR No.   (For Alien  Income Recipient Only)</t>
    </r>
  </si>
  <si>
    <t>Part II</t>
  </si>
  <si>
    <t>Details of Income Payment and Tax Withheld</t>
  </si>
  <si>
    <t>Nature of Income Payment</t>
  </si>
  <si>
    <t>A T C</t>
  </si>
  <si>
    <t>Amount of Payment</t>
  </si>
  <si>
    <t>Tax Withheld</t>
  </si>
  <si>
    <t xml:space="preserve">We declare, under the penalties of perjury, that this certificate has been made in good faith, verified by us, and to the best of our knowledge and belief, is true and </t>
  </si>
  <si>
    <t xml:space="preserve"> correct pursuant to the provisions of the National Internal Revenue Code, as amended, and the regulations issued under authority thereof.</t>
  </si>
  <si>
    <t>945-902-757</t>
  </si>
  <si>
    <t>Payor/Payor's Authorized Representative</t>
  </si>
  <si>
    <t>TIN of Signatory</t>
  </si>
  <si>
    <t>Title/Position of Signatory</t>
  </si>
  <si>
    <t>Date Signed</t>
  </si>
  <si>
    <t>Signature Over Printed Name</t>
  </si>
  <si>
    <t>Tax Agent Accreditation No./Attorney's Roll No. (If applicable)</t>
  </si>
  <si>
    <t>Date of Issuance</t>
  </si>
  <si>
    <t>Date of Expiry</t>
  </si>
  <si>
    <t>CONFORME:</t>
  </si>
  <si>
    <t>To be accomplished for Value-Added Tax/Percentage Tax Withholding (substituted filing)</t>
  </si>
  <si>
    <t xml:space="preserve">I declare, under the penalties of perjury,  that the information </t>
  </si>
  <si>
    <t xml:space="preserve">I declare under the penalties of perjury that I am qualified under substituted filing of Percentage </t>
  </si>
  <si>
    <t>herein stated are reported under BIR Form No. 1600  which</t>
  </si>
  <si>
    <t xml:space="preserve">Tax/Value Added Tax Returns (BIR Form 2551M/2550M/Q), since I have only one payor from </t>
  </si>
  <si>
    <t>have been filed with the Bureau of Internal Revenue.</t>
  </si>
  <si>
    <t xml:space="preserve">whom I earn my income; that, in accordance with RR 14-2003, I have availed of the Optional </t>
  </si>
  <si>
    <t xml:space="preserve">Registration under the 3% Final Percentage Tax Wthholding/10% Final VAT Withholding in lieu </t>
  </si>
  <si>
    <t>of the 3% Percentage Tax/10% VAT in order to be entitled to the privileges accorded  by the</t>
  </si>
  <si>
    <t xml:space="preserve">Substituted Percentage Tax Return/Substituted VAT Return System prescribed in the aforesaid </t>
  </si>
  <si>
    <t xml:space="preserve">Regulations; that, this Declaration is sufficient authority of the withholding agent to withhold 3% </t>
  </si>
  <si>
    <t>Final Percentage Tax/10% Final VAT from my sale of goods and/or services.</t>
  </si>
  <si>
    <t>Payee/Payee's Authorized Representative</t>
  </si>
  <si>
    <t xml:space="preserve">     From</t>
  </si>
  <si>
    <t xml:space="preserve">  (MM/DD/YY)</t>
  </si>
  <si>
    <t>Payee   Information</t>
  </si>
  <si>
    <t>Taxpayer</t>
  </si>
  <si>
    <t>Identification Number</t>
  </si>
  <si>
    <t>Payee's Name</t>
  </si>
  <si>
    <t>(Last Name, First Name, Middle Name for Individuals) (Registered Name for Non-Individuals)</t>
  </si>
  <si>
    <t>4</t>
  </si>
  <si>
    <t>4A</t>
  </si>
  <si>
    <t>Zip Code</t>
  </si>
  <si>
    <t>5</t>
  </si>
  <si>
    <t>5A</t>
  </si>
  <si>
    <t>Payor   Information</t>
  </si>
  <si>
    <t>6</t>
  </si>
  <si>
    <t>7</t>
  </si>
  <si>
    <t>Payor's Name</t>
  </si>
  <si>
    <t>8</t>
  </si>
  <si>
    <t>8A</t>
  </si>
  <si>
    <t>PART II</t>
  </si>
  <si>
    <t>Details of Monthly Income Payments and Tax Withheld for the Quarter</t>
  </si>
  <si>
    <t xml:space="preserve">Income Payments Subject to  </t>
  </si>
  <si>
    <t>ATC</t>
  </si>
  <si>
    <t>AMOUNT OF INCOME PAYMENTS</t>
  </si>
  <si>
    <t>Expanded Withholding Tax</t>
  </si>
  <si>
    <t xml:space="preserve">1st Month of </t>
  </si>
  <si>
    <t>2nd Month of</t>
  </si>
  <si>
    <t>3rd Month of</t>
  </si>
  <si>
    <t>the Quarter</t>
  </si>
  <si>
    <t>For the Quarter</t>
  </si>
  <si>
    <t>Money Payments Subject to Withholding</t>
  </si>
  <si>
    <r>
      <t xml:space="preserve">of Business Tax </t>
    </r>
    <r>
      <rPr>
        <b/>
        <sz val="7"/>
        <rFont val="Arial"/>
        <family val="2"/>
      </rPr>
      <t>(Government &amp; Private)</t>
    </r>
  </si>
  <si>
    <t xml:space="preserve">     We declare, under the penalties of perjury, that this certificate has been made in good faith, verified by me, and to the best of my knowledge and belief, is true and correct,</t>
  </si>
  <si>
    <t>pursuant to the provisions of the National Internal Revenue Code, as amended, and the regulations issued under authority thereof.</t>
  </si>
  <si>
    <t>Payor/Payor's  Authorized Representative/Accredited Tax Agent</t>
  </si>
  <si>
    <t>(Signature Over Printed Name)</t>
  </si>
  <si>
    <t>Tax Agent Accreditation No./Attorney's Roll No. (if applicable)</t>
  </si>
  <si>
    <t>Conforme:</t>
  </si>
  <si>
    <t>Payee/Payee's Authorized Representative/Accredited Tax Agent</t>
  </si>
  <si>
    <t>SHEET NO. 01</t>
  </si>
  <si>
    <t>Appendix 36</t>
  </si>
  <si>
    <t>DBP ACCT. # ____________________</t>
  </si>
  <si>
    <t>CHECK DISBURSEMENT RECORD</t>
  </si>
  <si>
    <t xml:space="preserve"> Department of Education</t>
  </si>
  <si>
    <t>(Name of School)]</t>
  </si>
  <si>
    <t>(Period)</t>
  </si>
  <si>
    <t>(Name of School Head/Disbursing Officer)</t>
  </si>
  <si>
    <t>(Name of School)</t>
  </si>
  <si>
    <t xml:space="preserve"> Accountable Officer</t>
  </si>
  <si>
    <t xml:space="preserve"> Station</t>
  </si>
  <si>
    <t>DATE</t>
  </si>
  <si>
    <t>CHECK NO.</t>
  </si>
  <si>
    <t>NAME OF PAYEE</t>
  </si>
  <si>
    <t>NATURE OF PAYMENT</t>
  </si>
  <si>
    <t>AMOUNT OF CHECK ISSUED</t>
  </si>
  <si>
    <t>BALANCE</t>
  </si>
  <si>
    <t>Beginning Balance</t>
  </si>
  <si>
    <t>ENDING BALANCE</t>
  </si>
  <si>
    <t xml:space="preserve">  For Accountable Officers' Use</t>
  </si>
  <si>
    <t>REPORT OF ACCOUNTABILITY FOR ACCOUNTABLE FORMS</t>
  </si>
  <si>
    <t>(Period)]</t>
  </si>
  <si>
    <t>School MOOE</t>
  </si>
  <si>
    <t>Name of Form &amp; No.</t>
  </si>
  <si>
    <t>Receipt</t>
  </si>
  <si>
    <t>Issued</t>
  </si>
  <si>
    <t>Ending Balance</t>
  </si>
  <si>
    <t>Inclusive Serial Nos.</t>
  </si>
  <si>
    <t>QTY</t>
  </si>
  <si>
    <t>GRAND TOTAL</t>
  </si>
  <si>
    <t>CERTIFICATION:</t>
  </si>
  <si>
    <t>I hereby certify that the foregoing report of collections an accountability for accountable forms is true and correct.</t>
  </si>
  <si>
    <t>WHT on VAT</t>
  </si>
  <si>
    <t>REPORT OF CHECKS ISSUED</t>
  </si>
  <si>
    <t>(Account No.)</t>
  </si>
  <si>
    <t>Bank : Development of Bank of the Philippines</t>
  </si>
  <si>
    <t>DV No.</t>
  </si>
  <si>
    <t>PAYEE</t>
  </si>
  <si>
    <t>TOTAL</t>
  </si>
  <si>
    <t xml:space="preserve">     I hereby certify that this Report of Checks issued in sheet is a full true and correct statement of all checks released by me in payments for obligations for the period stated and shown in the attached disbursement vouchers.</t>
  </si>
  <si>
    <t>(Date)</t>
  </si>
  <si>
    <t>BUSECO</t>
  </si>
  <si>
    <t>Tota VAT (refer to the BILL)</t>
  </si>
  <si>
    <t>CHECK No.</t>
  </si>
  <si>
    <t>CASH RECEIVED</t>
  </si>
  <si>
    <t>have been correctly and completely recorded in this cashbook.</t>
  </si>
  <si>
    <t xml:space="preserve">          I hereby certify on my official oath that all cash and depository transactions had by me in my  capacity as (Position) of (Name of School), at the time of  examination, showing a balance of</t>
  </si>
  <si>
    <t>Casisang, Malaybalay City, Bukidnon</t>
  </si>
  <si>
    <t>000-620-433-000 VAT</t>
  </si>
  <si>
    <t>WI640</t>
  </si>
  <si>
    <t>WI157</t>
  </si>
  <si>
    <t>BIR Form 2306</t>
  </si>
  <si>
    <t>BIR Form 2307</t>
  </si>
  <si>
    <t>WV 010</t>
  </si>
  <si>
    <t>VAT Withholding on Purchase of Services -  Govt. Withholding Agent</t>
  </si>
  <si>
    <t>WV 020</t>
  </si>
  <si>
    <t>Income payments made by the government to its local/resident suppliers of goods</t>
  </si>
  <si>
    <t xml:space="preserve">Payments made by government offices on their purchases of services from local/resident suppliers </t>
  </si>
  <si>
    <t>Person exempt from VAT under Sec. 109 (v) (Government withholding agent)</t>
  </si>
  <si>
    <t>WB 080</t>
  </si>
  <si>
    <t>VAT Withholding on Purchase of Goods -  Govt. Withholding Agent</t>
  </si>
  <si>
    <t>WV010</t>
  </si>
  <si>
    <t>WB080</t>
  </si>
  <si>
    <t>WV020</t>
  </si>
  <si>
    <t>Income</t>
  </si>
  <si>
    <t>Business</t>
  </si>
  <si>
    <t>Goods</t>
  </si>
  <si>
    <t>Services</t>
  </si>
  <si>
    <t>Please fill up and print: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</si>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</sst>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_)"/>
    <numFmt numFmtId="165" formatCode="[$-409]d\-mmm\-yy;@"/>
    <numFmt numFmtId="166" formatCode="_-* #,##0.00_-;\-* #,##0.00_-;_-* &quot;-&quot;??_-;_-@_-"/>
    <numFmt numFmtId="167" formatCode="m/d/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sz val="12"/>
      <color theme="0"/>
      <name val="Arial Narrow"/>
      <family val="2"/>
    </font>
    <font>
      <sz val="9"/>
      <name val="Arial Narrow"/>
      <family val="2"/>
    </font>
    <font>
      <sz val="12"/>
      <name val="Bookman Old Style"/>
      <family val="1"/>
    </font>
    <font>
      <b/>
      <i/>
      <sz val="16"/>
      <name val="Helv"/>
    </font>
    <font>
      <sz val="12.5"/>
      <color theme="1"/>
      <name val="Calibri"/>
      <family val="2"/>
    </font>
    <font>
      <sz val="7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sz val="8"/>
      <color theme="0"/>
      <name val="Arial Narrow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  <font>
      <b/>
      <u/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21" fillId="0" borderId="0"/>
    <xf numFmtId="0" fontId="8" fillId="0" borderId="0"/>
    <xf numFmtId="0" fontId="8" fillId="0" borderId="0"/>
    <xf numFmtId="0" fontId="8" fillId="0" borderId="0"/>
    <xf numFmtId="0" fontId="22" fillId="0" borderId="0"/>
    <xf numFmtId="10" fontId="8" fillId="0" borderId="0" applyFont="0" applyFill="0" applyBorder="0" applyAlignment="0" applyProtection="0"/>
    <xf numFmtId="0" fontId="8" fillId="0" borderId="0"/>
    <xf numFmtId="43" fontId="25" fillId="0" borderId="0" applyFont="0" applyFill="0" applyBorder="0" applyAlignment="0" applyProtection="0"/>
    <xf numFmtId="0" fontId="20" fillId="0" borderId="0"/>
    <xf numFmtId="0" fontId="25" fillId="0" borderId="0"/>
    <xf numFmtId="0" fontId="8" fillId="0" borderId="0"/>
  </cellStyleXfs>
  <cellXfs count="930">
    <xf numFmtId="0" fontId="0" fillId="0" borderId="0" xfId="0"/>
    <xf numFmtId="0" fontId="0" fillId="0" borderId="0" xfId="0" applyFont="1" applyFill="1"/>
    <xf numFmtId="0" fontId="0" fillId="0" borderId="0" xfId="2" quotePrefix="1" applyNumberFormat="1" applyFont="1" applyFill="1" applyBorder="1" applyAlignment="1" applyProtection="1"/>
    <xf numFmtId="0" fontId="0" fillId="0" borderId="0" xfId="2" applyNumberFormat="1" applyFont="1" applyFill="1" applyBorder="1" applyAlignment="1" applyProtection="1"/>
    <xf numFmtId="0" fontId="0" fillId="0" borderId="0" xfId="2" applyFont="1" applyFill="1" applyBorder="1" applyAlignment="1">
      <alignment vertical="top"/>
    </xf>
    <xf numFmtId="0" fontId="0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wrapText="1"/>
    </xf>
    <xf numFmtId="0" fontId="0" fillId="0" borderId="0" xfId="2" applyFont="1" applyFill="1" applyBorder="1" applyAlignment="1"/>
    <xf numFmtId="0" fontId="0" fillId="0" borderId="0" xfId="2" applyFont="1" applyFill="1"/>
    <xf numFmtId="0" fontId="0" fillId="0" borderId="0" xfId="2" applyFont="1" applyFill="1" applyBorder="1" applyAlignment="1">
      <alignment horizontal="justify" vertical="top"/>
    </xf>
    <xf numFmtId="0" fontId="0" fillId="0" borderId="0" xfId="2" applyFont="1" applyFill="1" applyBorder="1" applyAlignment="1">
      <alignment horizontal="left" vertical="top"/>
    </xf>
    <xf numFmtId="0" fontId="0" fillId="0" borderId="0" xfId="2" quotePrefix="1" applyNumberFormat="1" applyFont="1" applyFill="1" applyAlignment="1" applyProtection="1"/>
    <xf numFmtId="0" fontId="5" fillId="0" borderId="0" xfId="0" applyFont="1" applyAlignment="1" applyProtection="1">
      <alignment horizontal="left"/>
      <protection hidden="1"/>
    </xf>
    <xf numFmtId="0" fontId="7" fillId="0" borderId="0" xfId="0" applyFont="1"/>
    <xf numFmtId="0" fontId="9" fillId="0" borderId="0" xfId="3" applyFont="1"/>
    <xf numFmtId="0" fontId="9" fillId="0" borderId="0" xfId="3" applyFont="1" applyBorder="1"/>
    <xf numFmtId="0" fontId="10" fillId="0" borderId="1" xfId="3" applyFont="1" applyBorder="1" applyAlignment="1">
      <alignment horizontal="center"/>
    </xf>
    <xf numFmtId="0" fontId="12" fillId="0" borderId="0" xfId="3" applyFont="1" applyBorder="1"/>
    <xf numFmtId="0" fontId="12" fillId="0" borderId="1" xfId="3" applyFont="1" applyBorder="1"/>
    <xf numFmtId="0" fontId="13" fillId="0" borderId="1" xfId="3" applyFont="1" applyBorder="1"/>
    <xf numFmtId="0" fontId="9" fillId="0" borderId="6" xfId="3" applyFont="1" applyBorder="1"/>
    <xf numFmtId="0" fontId="9" fillId="0" borderId="2" xfId="3" applyFont="1" applyBorder="1"/>
    <xf numFmtId="0" fontId="9" fillId="0" borderId="3" xfId="3" applyFont="1" applyBorder="1"/>
    <xf numFmtId="0" fontId="9" fillId="0" borderId="3" xfId="3" applyFont="1" applyBorder="1" applyAlignment="1">
      <alignment wrapText="1"/>
    </xf>
    <xf numFmtId="0" fontId="9" fillId="0" borderId="4" xfId="3" applyFont="1" applyBorder="1" applyAlignment="1">
      <alignment wrapText="1"/>
    </xf>
    <xf numFmtId="0" fontId="9" fillId="0" borderId="27" xfId="3" applyFont="1" applyBorder="1"/>
    <xf numFmtId="0" fontId="9" fillId="0" borderId="0" xfId="3" applyFont="1" applyBorder="1" applyAlignment="1">
      <alignment horizontal="center" wrapText="1"/>
    </xf>
    <xf numFmtId="43" fontId="10" fillId="0" borderId="49" xfId="4" applyFont="1" applyBorder="1" applyAlignment="1">
      <alignment wrapText="1"/>
    </xf>
    <xf numFmtId="43" fontId="10" fillId="0" borderId="42" xfId="4" applyFont="1" applyBorder="1" applyAlignment="1">
      <alignment wrapText="1"/>
    </xf>
    <xf numFmtId="43" fontId="10" fillId="0" borderId="43" xfId="4" applyFont="1" applyBorder="1" applyAlignment="1">
      <alignment wrapText="1"/>
    </xf>
    <xf numFmtId="43" fontId="10" fillId="0" borderId="8" xfId="4" applyFont="1" applyBorder="1" applyAlignment="1">
      <alignment wrapText="1"/>
    </xf>
    <xf numFmtId="43" fontId="10" fillId="0" borderId="0" xfId="4" applyFont="1" applyBorder="1" applyAlignment="1">
      <alignment wrapText="1"/>
    </xf>
    <xf numFmtId="43" fontId="10" fillId="0" borderId="9" xfId="4" applyFont="1" applyBorder="1" applyAlignment="1">
      <alignment wrapText="1"/>
    </xf>
    <xf numFmtId="0" fontId="9" fillId="0" borderId="8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9" fillId="0" borderId="9" xfId="3" applyFont="1" applyBorder="1" applyAlignment="1">
      <alignment wrapText="1"/>
    </xf>
    <xf numFmtId="0" fontId="17" fillId="0" borderId="0" xfId="5" applyFont="1" applyFill="1" applyBorder="1" applyAlignment="1"/>
    <xf numFmtId="0" fontId="12" fillId="0" borderId="0" xfId="5" applyFont="1" applyFill="1" applyBorder="1" applyAlignment="1"/>
    <xf numFmtId="43" fontId="12" fillId="0" borderId="0" xfId="4" applyFont="1" applyFill="1" applyBorder="1" applyAlignment="1"/>
    <xf numFmtId="43" fontId="12" fillId="0" borderId="0" xfId="4" applyFont="1" applyBorder="1" applyAlignment="1">
      <alignment wrapText="1"/>
    </xf>
    <xf numFmtId="0" fontId="18" fillId="0" borderId="8" xfId="3" applyFont="1" applyBorder="1" applyAlignment="1">
      <alignment wrapText="1"/>
    </xf>
    <xf numFmtId="0" fontId="9" fillId="0" borderId="0" xfId="3" applyFont="1" applyBorder="1" applyAlignment="1">
      <alignment vertical="center" wrapText="1"/>
    </xf>
    <xf numFmtId="0" fontId="12" fillId="0" borderId="0" xfId="3" applyFont="1" applyBorder="1" applyAlignment="1">
      <alignment wrapText="1"/>
    </xf>
    <xf numFmtId="43" fontId="12" fillId="0" borderId="0" xfId="4" applyFont="1" applyBorder="1" applyAlignment="1">
      <alignment horizontal="center" wrapText="1"/>
    </xf>
    <xf numFmtId="0" fontId="9" fillId="0" borderId="0" xfId="3" applyFont="1" applyBorder="1" applyAlignment="1">
      <alignment vertical="top" wrapText="1"/>
    </xf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wrapText="1"/>
    </xf>
    <xf numFmtId="0" fontId="9" fillId="0" borderId="6" xfId="3" applyFont="1" applyBorder="1" applyAlignment="1">
      <alignment vertical="top" wrapText="1"/>
    </xf>
    <xf numFmtId="0" fontId="9" fillId="0" borderId="7" xfId="3" applyFont="1" applyBorder="1" applyAlignment="1">
      <alignment vertical="top" wrapText="1"/>
    </xf>
    <xf numFmtId="0" fontId="9" fillId="0" borderId="6" xfId="3" applyFont="1" applyBorder="1" applyAlignment="1">
      <alignment wrapText="1"/>
    </xf>
    <xf numFmtId="0" fontId="9" fillId="0" borderId="7" xfId="3" applyFont="1" applyBorder="1" applyAlignment="1">
      <alignment wrapText="1"/>
    </xf>
    <xf numFmtId="0" fontId="10" fillId="0" borderId="1" xfId="3" applyFont="1" applyBorder="1" applyAlignment="1"/>
    <xf numFmtId="0" fontId="10" fillId="0" borderId="3" xfId="3" applyFont="1" applyBorder="1"/>
    <xf numFmtId="0" fontId="9" fillId="0" borderId="3" xfId="3" applyFont="1" applyBorder="1" applyAlignment="1"/>
    <xf numFmtId="0" fontId="9" fillId="0" borderId="4" xfId="3" applyFont="1" applyBorder="1" applyAlignment="1"/>
    <xf numFmtId="0" fontId="9" fillId="0" borderId="3" xfId="3" applyFont="1" applyBorder="1" applyAlignment="1">
      <alignment vertical="justify"/>
    </xf>
    <xf numFmtId="0" fontId="9" fillId="0" borderId="4" xfId="3" applyFont="1" applyBorder="1" applyAlignment="1">
      <alignment vertical="justify"/>
    </xf>
    <xf numFmtId="0" fontId="10" fillId="0" borderId="8" xfId="3" applyFont="1" applyBorder="1"/>
    <xf numFmtId="0" fontId="10" fillId="0" borderId="0" xfId="3" applyFont="1" applyBorder="1"/>
    <xf numFmtId="0" fontId="9" fillId="0" borderId="0" xfId="3" applyFont="1" applyBorder="1" applyAlignment="1"/>
    <xf numFmtId="0" fontId="9" fillId="0" borderId="9" xfId="3" applyFont="1" applyBorder="1" applyAlignment="1"/>
    <xf numFmtId="0" fontId="12" fillId="0" borderId="8" xfId="3" applyFont="1" applyBorder="1"/>
    <xf numFmtId="0" fontId="12" fillId="0" borderId="0" xfId="3" applyFont="1" applyBorder="1" applyAlignment="1"/>
    <xf numFmtId="0" fontId="12" fillId="0" borderId="9" xfId="3" applyFont="1" applyBorder="1" applyAlignment="1"/>
    <xf numFmtId="0" fontId="12" fillId="0" borderId="0" xfId="3" applyFont="1"/>
    <xf numFmtId="0" fontId="12" fillId="0" borderId="9" xfId="3" applyFont="1" applyBorder="1"/>
    <xf numFmtId="0" fontId="9" fillId="0" borderId="8" xfId="3" applyFont="1" applyBorder="1"/>
    <xf numFmtId="0" fontId="9" fillId="0" borderId="51" xfId="3" applyFont="1" applyBorder="1"/>
    <xf numFmtId="0" fontId="9" fillId="0" borderId="51" xfId="3" applyFont="1" applyBorder="1" applyAlignment="1"/>
    <xf numFmtId="0" fontId="9" fillId="0" borderId="52" xfId="3" applyFont="1" applyBorder="1" applyAlignment="1"/>
    <xf numFmtId="0" fontId="10" fillId="0" borderId="55" xfId="3" applyFont="1" applyBorder="1" applyAlignment="1"/>
    <xf numFmtId="0" fontId="19" fillId="0" borderId="0" xfId="3" applyFont="1" applyBorder="1" applyAlignment="1">
      <alignment horizontal="left"/>
    </xf>
    <xf numFmtId="0" fontId="19" fillId="0" borderId="0" xfId="3" applyFont="1" applyAlignment="1">
      <alignment horizontal="left"/>
    </xf>
    <xf numFmtId="0" fontId="19" fillId="0" borderId="3" xfId="3" applyFont="1" applyBorder="1" applyAlignment="1">
      <alignment horizontal="left"/>
    </xf>
    <xf numFmtId="43" fontId="12" fillId="0" borderId="0" xfId="4" applyFont="1" applyBorder="1" applyAlignment="1">
      <alignment horizontal="center" wrapText="1"/>
    </xf>
    <xf numFmtId="0" fontId="12" fillId="0" borderId="0" xfId="3" applyFont="1" applyBorder="1" applyAlignment="1">
      <alignment wrapText="1"/>
    </xf>
    <xf numFmtId="0" fontId="9" fillId="0" borderId="0" xfId="3" applyFont="1" applyBorder="1" applyAlignment="1">
      <alignment horizontal="center" wrapText="1"/>
    </xf>
    <xf numFmtId="0" fontId="9" fillId="0" borderId="3" xfId="3" applyFont="1" applyBorder="1" applyAlignment="1">
      <alignment wrapText="1"/>
    </xf>
    <xf numFmtId="0" fontId="9" fillId="0" borderId="4" xfId="3" applyFont="1" applyBorder="1" applyAlignment="1">
      <alignment wrapText="1"/>
    </xf>
    <xf numFmtId="0" fontId="9" fillId="0" borderId="8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9" fillId="0" borderId="5" xfId="3" applyFont="1" applyBorder="1" applyAlignment="1">
      <alignment wrapText="1"/>
    </xf>
    <xf numFmtId="0" fontId="9" fillId="0" borderId="6" xfId="3" applyFont="1" applyBorder="1" applyAlignment="1">
      <alignment wrapText="1"/>
    </xf>
    <xf numFmtId="0" fontId="9" fillId="0" borderId="7" xfId="3" applyFont="1" applyBorder="1" applyAlignment="1">
      <alignment wrapText="1"/>
    </xf>
    <xf numFmtId="0" fontId="23" fillId="0" borderId="0" xfId="3" applyFont="1" applyAlignment="1">
      <alignment horizontal="center"/>
    </xf>
    <xf numFmtId="43" fontId="14" fillId="0" borderId="0" xfId="1" applyFont="1"/>
    <xf numFmtId="43" fontId="12" fillId="0" borderId="0" xfId="3" applyNumberFormat="1" applyFont="1" applyBorder="1" applyAlignment="1">
      <alignment horizontal="center" wrapText="1"/>
    </xf>
    <xf numFmtId="0" fontId="12" fillId="0" borderId="0" xfId="3" applyFont="1" applyBorder="1" applyAlignment="1">
      <alignment horizontal="center" wrapText="1"/>
    </xf>
    <xf numFmtId="0" fontId="9" fillId="0" borderId="0" xfId="3" applyFont="1" applyFill="1"/>
    <xf numFmtId="0" fontId="3" fillId="0" borderId="0" xfId="3" applyFont="1"/>
    <xf numFmtId="0" fontId="8" fillId="0" borderId="0" xfId="3"/>
    <xf numFmtId="0" fontId="8" fillId="6" borderId="72" xfId="3" applyFill="1" applyBorder="1"/>
    <xf numFmtId="0" fontId="8" fillId="6" borderId="27" xfId="3" applyFill="1" applyBorder="1"/>
    <xf numFmtId="0" fontId="8" fillId="6" borderId="61" xfId="3" applyFill="1" applyBorder="1"/>
    <xf numFmtId="0" fontId="8" fillId="6" borderId="62" xfId="3" applyFill="1" applyBorder="1"/>
    <xf numFmtId="0" fontId="8" fillId="6" borderId="0" xfId="3" applyFill="1" applyBorder="1"/>
    <xf numFmtId="0" fontId="8" fillId="6" borderId="63" xfId="3" applyFill="1" applyBorder="1"/>
    <xf numFmtId="0" fontId="8" fillId="6" borderId="73" xfId="3" applyFill="1" applyBorder="1"/>
    <xf numFmtId="0" fontId="8" fillId="6" borderId="59" xfId="3" applyFill="1" applyBorder="1"/>
    <xf numFmtId="0" fontId="3" fillId="6" borderId="59" xfId="3" applyFont="1" applyFill="1" applyBorder="1" applyAlignment="1">
      <alignment vertical="top"/>
    </xf>
    <xf numFmtId="0" fontId="3" fillId="6" borderId="59" xfId="3" applyFont="1" applyFill="1" applyBorder="1"/>
    <xf numFmtId="0" fontId="3" fillId="6" borderId="74" xfId="3" applyFont="1" applyFill="1" applyBorder="1"/>
    <xf numFmtId="0" fontId="27" fillId="5" borderId="62" xfId="3" quotePrefix="1" applyFont="1" applyFill="1" applyBorder="1" applyAlignment="1">
      <alignment horizontal="left" vertical="center"/>
    </xf>
    <xf numFmtId="0" fontId="3" fillId="5" borderId="0" xfId="3" applyFont="1" applyFill="1" applyBorder="1" applyAlignment="1">
      <alignment vertical="center"/>
    </xf>
    <xf numFmtId="0" fontId="8" fillId="5" borderId="0" xfId="3" applyFill="1" applyBorder="1" applyAlignment="1">
      <alignment vertical="center"/>
    </xf>
    <xf numFmtId="0" fontId="27" fillId="5" borderId="0" xfId="3" applyFont="1" applyFill="1" applyBorder="1" applyAlignment="1">
      <alignment horizontal="left" vertical="center"/>
    </xf>
    <xf numFmtId="0" fontId="27" fillId="5" borderId="0" xfId="3" quotePrefix="1" applyFont="1" applyFill="1" applyBorder="1" applyAlignment="1">
      <alignment vertical="center"/>
    </xf>
    <xf numFmtId="0" fontId="27" fillId="5" borderId="0" xfId="3" applyFont="1" applyFill="1" applyBorder="1" applyAlignment="1">
      <alignment vertical="center"/>
    </xf>
    <xf numFmtId="0" fontId="27" fillId="5" borderId="0" xfId="3" quotePrefix="1" applyFont="1" applyFill="1" applyBorder="1" applyAlignment="1">
      <alignment horizontal="left" vertical="center"/>
    </xf>
    <xf numFmtId="0" fontId="3" fillId="5" borderId="0" xfId="3" applyFont="1" applyFill="1" applyBorder="1" applyAlignment="1">
      <alignment horizontal="left" vertical="center"/>
    </xf>
    <xf numFmtId="0" fontId="3" fillId="5" borderId="63" xfId="3" applyFont="1" applyFill="1" applyBorder="1" applyAlignment="1">
      <alignment vertical="center"/>
    </xf>
    <xf numFmtId="0" fontId="8" fillId="0" borderId="0" xfId="3" applyAlignment="1">
      <alignment vertical="center"/>
    </xf>
    <xf numFmtId="0" fontId="3" fillId="5" borderId="73" xfId="3" applyFont="1" applyFill="1" applyBorder="1" applyAlignment="1">
      <alignment vertical="center"/>
    </xf>
    <xf numFmtId="0" fontId="3" fillId="5" borderId="59" xfId="3" applyFont="1" applyFill="1" applyBorder="1" applyAlignment="1">
      <alignment vertical="center"/>
    </xf>
    <xf numFmtId="0" fontId="27" fillId="5" borderId="59" xfId="3" quotePrefix="1" applyFont="1" applyFill="1" applyBorder="1" applyAlignment="1">
      <alignment vertical="center"/>
    </xf>
    <xf numFmtId="0" fontId="8" fillId="5" borderId="59" xfId="3" applyFill="1" applyBorder="1" applyAlignment="1">
      <alignment vertical="center"/>
    </xf>
    <xf numFmtId="0" fontId="3" fillId="5" borderId="59" xfId="3" applyFont="1" applyFill="1" applyBorder="1" applyAlignment="1">
      <alignment horizontal="right" vertical="center"/>
    </xf>
    <xf numFmtId="0" fontId="27" fillId="5" borderId="59" xfId="3" applyFont="1" applyFill="1" applyBorder="1" applyAlignment="1">
      <alignment vertical="center"/>
    </xf>
    <xf numFmtId="0" fontId="3" fillId="5" borderId="74" xfId="3" applyFont="1" applyFill="1" applyBorder="1" applyAlignment="1">
      <alignment vertical="center"/>
    </xf>
    <xf numFmtId="0" fontId="27" fillId="5" borderId="73" xfId="3" applyFont="1" applyFill="1" applyBorder="1" applyAlignment="1">
      <alignment vertical="center"/>
    </xf>
    <xf numFmtId="0" fontId="27" fillId="5" borderId="59" xfId="3" applyFont="1" applyFill="1" applyBorder="1" applyAlignment="1">
      <alignment horizontal="centerContinuous" vertical="center"/>
    </xf>
    <xf numFmtId="0" fontId="3" fillId="5" borderId="59" xfId="3" applyFont="1" applyFill="1" applyBorder="1" applyAlignment="1">
      <alignment horizontal="centerContinuous" vertical="center"/>
    </xf>
    <xf numFmtId="0" fontId="27" fillId="5" borderId="58" xfId="3" applyFont="1" applyFill="1" applyBorder="1" applyAlignment="1">
      <alignment horizontal="centerContinuous" vertical="center"/>
    </xf>
    <xf numFmtId="0" fontId="27" fillId="5" borderId="74" xfId="3" applyFont="1" applyFill="1" applyBorder="1" applyAlignment="1">
      <alignment horizontal="centerContinuous" vertical="center"/>
    </xf>
    <xf numFmtId="0" fontId="3" fillId="5" borderId="0" xfId="3" quotePrefix="1" applyFont="1" applyFill="1" applyBorder="1" applyAlignment="1">
      <alignment vertical="center"/>
    </xf>
    <xf numFmtId="0" fontId="27" fillId="5" borderId="8" xfId="3" quotePrefix="1" applyFont="1" applyFill="1" applyBorder="1" applyAlignment="1">
      <alignment horizontal="left" vertical="center"/>
    </xf>
    <xf numFmtId="0" fontId="27" fillId="5" borderId="65" xfId="3" quotePrefix="1" applyFont="1" applyFill="1" applyBorder="1" applyAlignment="1">
      <alignment vertical="center"/>
    </xf>
    <xf numFmtId="0" fontId="3" fillId="5" borderId="6" xfId="3" applyFont="1" applyFill="1" applyBorder="1" applyAlignment="1">
      <alignment vertical="center"/>
    </xf>
    <xf numFmtId="0" fontId="27" fillId="5" borderId="6" xfId="3" applyFont="1" applyFill="1" applyBorder="1" applyAlignment="1">
      <alignment vertical="center"/>
    </xf>
    <xf numFmtId="0" fontId="27" fillId="5" borderId="5" xfId="3" applyFont="1" applyFill="1" applyBorder="1" applyAlignment="1">
      <alignment vertical="center"/>
    </xf>
    <xf numFmtId="0" fontId="3" fillId="5" borderId="64" xfId="3" applyFont="1" applyFill="1" applyBorder="1" applyAlignment="1">
      <alignment vertical="center"/>
    </xf>
    <xf numFmtId="0" fontId="27" fillId="5" borderId="62" xfId="3" applyFont="1" applyFill="1" applyBorder="1" applyAlignment="1">
      <alignment horizontal="left" vertical="center"/>
    </xf>
    <xf numFmtId="0" fontId="27" fillId="5" borderId="0" xfId="3" applyFont="1" applyFill="1" applyBorder="1" applyAlignment="1">
      <alignment horizontal="right" vertical="center"/>
    </xf>
    <xf numFmtId="0" fontId="27" fillId="5" borderId="8" xfId="3" applyFont="1" applyFill="1" applyBorder="1" applyAlignment="1">
      <alignment horizontal="left" vertical="center"/>
    </xf>
    <xf numFmtId="0" fontId="27" fillId="5" borderId="65" xfId="3" applyFont="1" applyFill="1" applyBorder="1" applyAlignment="1">
      <alignment horizontal="left" vertical="center"/>
    </xf>
    <xf numFmtId="0" fontId="27" fillId="5" borderId="6" xfId="3" applyFont="1" applyFill="1" applyBorder="1" applyAlignment="1">
      <alignment horizontal="left" vertical="center"/>
    </xf>
    <xf numFmtId="0" fontId="27" fillId="5" borderId="5" xfId="3" applyFont="1" applyFill="1" applyBorder="1" applyAlignment="1">
      <alignment horizontal="left" vertical="center"/>
    </xf>
    <xf numFmtId="0" fontId="3" fillId="5" borderId="62" xfId="3" applyFont="1" applyFill="1" applyBorder="1" applyAlignment="1">
      <alignment vertical="center"/>
    </xf>
    <xf numFmtId="0" fontId="27" fillId="5" borderId="8" xfId="3" applyFont="1" applyFill="1" applyBorder="1" applyAlignment="1">
      <alignment vertical="center"/>
    </xf>
    <xf numFmtId="0" fontId="3" fillId="5" borderId="65" xfId="3" applyFont="1" applyFill="1" applyBorder="1" applyAlignment="1">
      <alignment vertical="center"/>
    </xf>
    <xf numFmtId="0" fontId="27" fillId="5" borderId="62" xfId="3" quotePrefix="1" applyFont="1" applyFill="1" applyBorder="1" applyAlignment="1">
      <alignment vertical="center"/>
    </xf>
    <xf numFmtId="0" fontId="27" fillId="5" borderId="8" xfId="3" quotePrefix="1" applyFont="1" applyFill="1" applyBorder="1" applyAlignment="1">
      <alignment vertical="center"/>
    </xf>
    <xf numFmtId="0" fontId="27" fillId="5" borderId="65" xfId="3" applyFont="1" applyFill="1" applyBorder="1" applyAlignment="1">
      <alignment vertical="center"/>
    </xf>
    <xf numFmtId="0" fontId="27" fillId="5" borderId="5" xfId="3" quotePrefix="1" applyFont="1" applyFill="1" applyBorder="1" applyAlignment="1">
      <alignment vertical="center"/>
    </xf>
    <xf numFmtId="0" fontId="8" fillId="5" borderId="6" xfId="3" applyFill="1" applyBorder="1" applyAlignment="1">
      <alignment vertical="center"/>
    </xf>
    <xf numFmtId="0" fontId="27" fillId="5" borderId="75" xfId="3" applyFont="1" applyFill="1" applyBorder="1" applyAlignment="1">
      <alignment vertical="center"/>
    </xf>
    <xf numFmtId="0" fontId="3" fillId="5" borderId="76" xfId="3" applyFont="1" applyFill="1" applyBorder="1" applyAlignment="1">
      <alignment vertical="center"/>
    </xf>
    <xf numFmtId="0" fontId="27" fillId="5" borderId="76" xfId="3" applyFont="1" applyFill="1" applyBorder="1" applyAlignment="1">
      <alignment horizontal="centerContinuous" vertical="center"/>
    </xf>
    <xf numFmtId="0" fontId="27" fillId="5" borderId="77" xfId="3" applyFont="1" applyFill="1" applyBorder="1" applyAlignment="1">
      <alignment horizontal="centerContinuous" vertical="center"/>
    </xf>
    <xf numFmtId="0" fontId="8" fillId="6" borderId="0" xfId="3" applyFill="1" applyAlignment="1">
      <alignment vertical="center"/>
    </xf>
    <xf numFmtId="0" fontId="27" fillId="6" borderId="83" xfId="3" applyFont="1" applyFill="1" applyBorder="1" applyAlignment="1">
      <alignment vertical="center"/>
    </xf>
    <xf numFmtId="0" fontId="27" fillId="6" borderId="11" xfId="3" applyFont="1" applyFill="1" applyBorder="1" applyAlignment="1">
      <alignment vertical="center"/>
    </xf>
    <xf numFmtId="0" fontId="3" fillId="6" borderId="11" xfId="3" applyFont="1" applyFill="1" applyBorder="1" applyAlignment="1">
      <alignment vertical="center"/>
    </xf>
    <xf numFmtId="0" fontId="3" fillId="6" borderId="12" xfId="3" applyFont="1" applyFill="1" applyBorder="1" applyAlignment="1">
      <alignment vertical="center"/>
    </xf>
    <xf numFmtId="0" fontId="3" fillId="6" borderId="10" xfId="3" applyFont="1" applyFill="1" applyBorder="1" applyAlignment="1">
      <alignment vertical="center"/>
    </xf>
    <xf numFmtId="0" fontId="3" fillId="6" borderId="84" xfId="3" applyFont="1" applyFill="1" applyBorder="1" applyAlignment="1">
      <alignment vertical="center"/>
    </xf>
    <xf numFmtId="0" fontId="27" fillId="6" borderId="83" xfId="3" quotePrefix="1" applyFont="1" applyFill="1" applyBorder="1" applyAlignment="1">
      <alignment vertical="center"/>
    </xf>
    <xf numFmtId="0" fontId="28" fillId="6" borderId="11" xfId="3" applyFont="1" applyFill="1" applyBorder="1" applyAlignment="1">
      <alignment vertical="center"/>
    </xf>
    <xf numFmtId="0" fontId="29" fillId="6" borderId="11" xfId="3" applyFont="1" applyFill="1" applyBorder="1" applyAlignment="1">
      <alignment vertical="center"/>
    </xf>
    <xf numFmtId="0" fontId="27" fillId="6" borderId="11" xfId="3" quotePrefix="1" applyFont="1" applyFill="1" applyBorder="1" applyAlignment="1">
      <alignment vertical="center"/>
    </xf>
    <xf numFmtId="0" fontId="27" fillId="6" borderId="12" xfId="3" applyFont="1" applyFill="1" applyBorder="1" applyAlignment="1">
      <alignment vertical="center"/>
    </xf>
    <xf numFmtId="0" fontId="30" fillId="6" borderId="83" xfId="3" quotePrefix="1" applyFont="1" applyFill="1" applyBorder="1" applyAlignment="1">
      <alignment vertical="center"/>
    </xf>
    <xf numFmtId="0" fontId="31" fillId="6" borderId="11" xfId="3" applyFont="1" applyFill="1" applyBorder="1" applyAlignment="1">
      <alignment vertical="center"/>
    </xf>
    <xf numFmtId="0" fontId="32" fillId="6" borderId="11" xfId="3" applyFont="1" applyFill="1" applyBorder="1" applyAlignment="1">
      <alignment vertical="center"/>
    </xf>
    <xf numFmtId="0" fontId="33" fillId="6" borderId="11" xfId="3" applyFont="1" applyFill="1" applyBorder="1" applyAlignment="1">
      <alignment vertical="center"/>
    </xf>
    <xf numFmtId="0" fontId="33" fillId="6" borderId="12" xfId="3" applyFont="1" applyFill="1" applyBorder="1" applyAlignment="1">
      <alignment vertical="center"/>
    </xf>
    <xf numFmtId="0" fontId="33" fillId="6" borderId="10" xfId="3" applyFont="1" applyFill="1" applyBorder="1" applyAlignment="1">
      <alignment vertical="center"/>
    </xf>
    <xf numFmtId="0" fontId="30" fillId="6" borderId="11" xfId="3" quotePrefix="1" applyFont="1" applyFill="1" applyBorder="1" applyAlignment="1">
      <alignment vertical="center"/>
    </xf>
    <xf numFmtId="0" fontId="30" fillId="6" borderId="12" xfId="3" applyFont="1" applyFill="1" applyBorder="1" applyAlignment="1">
      <alignment vertical="center"/>
    </xf>
    <xf numFmtId="43" fontId="8" fillId="6" borderId="0" xfId="3" applyNumberFormat="1" applyFill="1" applyAlignment="1">
      <alignment vertical="center"/>
    </xf>
    <xf numFmtId="0" fontId="28" fillId="6" borderId="11" xfId="3" quotePrefix="1" applyFont="1" applyFill="1" applyBorder="1" applyAlignment="1">
      <alignment vertical="center"/>
    </xf>
    <xf numFmtId="0" fontId="27" fillId="5" borderId="83" xfId="3" applyFont="1" applyFill="1" applyBorder="1" applyAlignment="1">
      <alignment vertical="center"/>
    </xf>
    <xf numFmtId="0" fontId="28" fillId="5" borderId="11" xfId="3" quotePrefix="1" applyFont="1" applyFill="1" applyBorder="1" applyAlignment="1">
      <alignment vertical="center"/>
    </xf>
    <xf numFmtId="0" fontId="3" fillId="5" borderId="11" xfId="3" applyFont="1" applyFill="1" applyBorder="1" applyAlignment="1">
      <alignment vertical="center"/>
    </xf>
    <xf numFmtId="0" fontId="3" fillId="5" borderId="12" xfId="3" applyFont="1" applyFill="1" applyBorder="1" applyAlignment="1">
      <alignment vertical="center"/>
    </xf>
    <xf numFmtId="0" fontId="3" fillId="6" borderId="68" xfId="3" applyFont="1" applyFill="1" applyBorder="1" applyAlignment="1">
      <alignment vertical="center"/>
    </xf>
    <xf numFmtId="0" fontId="27" fillId="6" borderId="69" xfId="3" quotePrefix="1" applyFont="1" applyFill="1" applyBorder="1" applyAlignment="1">
      <alignment vertical="center"/>
    </xf>
    <xf numFmtId="0" fontId="3" fillId="6" borderId="69" xfId="3" applyFont="1" applyFill="1" applyBorder="1" applyAlignment="1">
      <alignment vertical="center"/>
    </xf>
    <xf numFmtId="0" fontId="29" fillId="6" borderId="72" xfId="3" applyFont="1" applyFill="1" applyBorder="1" applyAlignment="1">
      <alignment vertical="center"/>
    </xf>
    <xf numFmtId="0" fontId="29" fillId="6" borderId="27" xfId="3" applyFont="1" applyFill="1" applyBorder="1" applyAlignment="1">
      <alignment vertical="center"/>
    </xf>
    <xf numFmtId="0" fontId="8" fillId="0" borderId="27" xfId="3" applyBorder="1" applyAlignment="1">
      <alignment vertical="center"/>
    </xf>
    <xf numFmtId="0" fontId="8" fillId="6" borderId="61" xfId="3" applyFill="1" applyBorder="1" applyAlignment="1">
      <alignment vertical="center"/>
    </xf>
    <xf numFmtId="0" fontId="8" fillId="0" borderId="0" xfId="3" applyFill="1" applyBorder="1" applyAlignment="1">
      <alignment vertical="center"/>
    </xf>
    <xf numFmtId="0" fontId="29" fillId="6" borderId="62" xfId="3" applyFont="1" applyFill="1" applyBorder="1" applyAlignment="1">
      <alignment vertical="center"/>
    </xf>
    <xf numFmtId="0" fontId="29" fillId="6" borderId="0" xfId="3" applyFont="1" applyFill="1" applyBorder="1" applyAlignment="1">
      <alignment vertical="center"/>
    </xf>
    <xf numFmtId="0" fontId="8" fillId="0" borderId="0" xfId="3" applyBorder="1" applyAlignment="1">
      <alignment vertical="center"/>
    </xf>
    <xf numFmtId="0" fontId="8" fillId="6" borderId="63" xfId="3" applyFill="1" applyBorder="1" applyAlignment="1">
      <alignment vertical="center"/>
    </xf>
    <xf numFmtId="0" fontId="27" fillId="6" borderId="62" xfId="3" applyFont="1" applyFill="1" applyBorder="1" applyAlignment="1">
      <alignment vertical="center"/>
    </xf>
    <xf numFmtId="0" fontId="12" fillId="0" borderId="0" xfId="3" applyFont="1" applyFill="1" applyBorder="1" applyAlignment="1"/>
    <xf numFmtId="0" fontId="8" fillId="0" borderId="0" xfId="3" applyFont="1" applyFill="1" applyBorder="1" applyAlignment="1">
      <alignment vertical="center"/>
    </xf>
    <xf numFmtId="0" fontId="3" fillId="6" borderId="62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29" fillId="0" borderId="3" xfId="3" applyFont="1" applyFill="1" applyBorder="1" applyAlignment="1">
      <alignment vertical="center"/>
    </xf>
    <xf numFmtId="0" fontId="3" fillId="6" borderId="63" xfId="3" applyFont="1" applyFill="1" applyBorder="1" applyAlignment="1">
      <alignment horizontal="center" vertical="center"/>
    </xf>
    <xf numFmtId="0" fontId="29" fillId="0" borderId="0" xfId="3" applyFont="1" applyBorder="1" applyAlignment="1">
      <alignment vertical="center"/>
    </xf>
    <xf numFmtId="0" fontId="34" fillId="6" borderId="0" xfId="3" applyFont="1" applyFill="1" applyBorder="1" applyAlignment="1">
      <alignment horizontal="left" vertical="center"/>
    </xf>
    <xf numFmtId="0" fontId="8" fillId="6" borderId="0" xfId="3" applyFill="1" applyBorder="1" applyAlignment="1">
      <alignment horizontal="centerContinuous" vertical="center"/>
    </xf>
    <xf numFmtId="0" fontId="3" fillId="6" borderId="0" xfId="3" applyFont="1" applyFill="1" applyBorder="1" applyAlignment="1">
      <alignment horizontal="left" vertical="center"/>
    </xf>
    <xf numFmtId="0" fontId="29" fillId="6" borderId="0" xfId="3" applyFont="1" applyFill="1" applyBorder="1" applyAlignment="1">
      <alignment horizontal="center" vertical="center"/>
    </xf>
    <xf numFmtId="0" fontId="28" fillId="6" borderId="0" xfId="3" quotePrefix="1" applyFont="1" applyFill="1" applyBorder="1" applyAlignment="1">
      <alignment horizontal="center" vertical="center"/>
    </xf>
    <xf numFmtId="0" fontId="27" fillId="0" borderId="62" xfId="3" quotePrefix="1" applyFont="1" applyBorder="1" applyAlignment="1">
      <alignment vertical="center"/>
    </xf>
    <xf numFmtId="0" fontId="3" fillId="6" borderId="0" xfId="3" applyFont="1" applyFill="1" applyBorder="1" applyAlignment="1">
      <alignment vertical="center"/>
    </xf>
    <xf numFmtId="0" fontId="27" fillId="6" borderId="0" xfId="3" applyFont="1" applyFill="1" applyBorder="1" applyAlignment="1">
      <alignment vertical="center"/>
    </xf>
    <xf numFmtId="0" fontId="8" fillId="0" borderId="6" xfId="3" applyBorder="1" applyAlignment="1">
      <alignment vertical="center"/>
    </xf>
    <xf numFmtId="0" fontId="29" fillId="6" borderId="61" xfId="3" applyFont="1" applyFill="1" applyBorder="1" applyAlignment="1">
      <alignment horizontal="center" vertical="center"/>
    </xf>
    <xf numFmtId="0" fontId="29" fillId="0" borderId="62" xfId="3" applyFont="1" applyBorder="1" applyAlignment="1">
      <alignment vertical="center"/>
    </xf>
    <xf numFmtId="0" fontId="29" fillId="6" borderId="63" xfId="3" applyFont="1" applyFill="1" applyBorder="1" applyAlignment="1">
      <alignment horizontal="center" vertical="center"/>
    </xf>
    <xf numFmtId="0" fontId="29" fillId="0" borderId="62" xfId="3" applyFont="1" applyFill="1" applyBorder="1" applyAlignment="1">
      <alignment vertical="center"/>
    </xf>
    <xf numFmtId="0" fontId="8" fillId="0" borderId="63" xfId="3" applyBorder="1" applyAlignment="1">
      <alignment vertical="center"/>
    </xf>
    <xf numFmtId="0" fontId="3" fillId="0" borderId="62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29" fillId="0" borderId="63" xfId="3" applyFont="1" applyBorder="1" applyAlignment="1">
      <alignment vertical="center"/>
    </xf>
    <xf numFmtId="0" fontId="29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28" fillId="0" borderId="62" xfId="3" quotePrefix="1" applyFont="1" applyFill="1" applyBorder="1" applyAlignment="1">
      <alignment horizontal="right" vertical="center"/>
    </xf>
    <xf numFmtId="0" fontId="3" fillId="0" borderId="62" xfId="3" applyFont="1" applyBorder="1" applyAlignment="1">
      <alignment vertical="center"/>
    </xf>
    <xf numFmtId="0" fontId="29" fillId="6" borderId="0" xfId="3" applyFont="1" applyFill="1" applyBorder="1" applyAlignment="1">
      <alignment horizontal="left" vertical="center"/>
    </xf>
    <xf numFmtId="0" fontId="8" fillId="0" borderId="62" xfId="3" applyBorder="1"/>
    <xf numFmtId="0" fontId="8" fillId="0" borderId="0" xfId="3" applyBorder="1"/>
    <xf numFmtId="0" fontId="8" fillId="0" borderId="63" xfId="3" applyBorder="1"/>
    <xf numFmtId="0" fontId="8" fillId="0" borderId="73" xfId="3" applyBorder="1"/>
    <xf numFmtId="0" fontId="29" fillId="0" borderId="59" xfId="3" applyFont="1" applyFill="1" applyBorder="1" applyAlignment="1">
      <alignment vertical="center"/>
    </xf>
    <xf numFmtId="0" fontId="8" fillId="0" borderId="59" xfId="3" applyBorder="1"/>
    <xf numFmtId="0" fontId="28" fillId="0" borderId="0" xfId="3" applyFont="1" applyFill="1" applyBorder="1" applyAlignment="1">
      <alignment vertical="center"/>
    </xf>
    <xf numFmtId="0" fontId="28" fillId="0" borderId="0" xfId="3" quotePrefix="1" applyFont="1" applyFill="1" applyBorder="1" applyAlignment="1">
      <alignment vertical="center"/>
    </xf>
    <xf numFmtId="0" fontId="27" fillId="0" borderId="0" xfId="3" quotePrefix="1" applyFont="1" applyFill="1" applyBorder="1" applyAlignment="1">
      <alignment vertical="center"/>
    </xf>
    <xf numFmtId="0" fontId="34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6" fillId="0" borderId="0" xfId="3" quotePrefix="1" applyFont="1" applyFill="1" applyBorder="1" applyAlignment="1">
      <alignment vertical="center"/>
    </xf>
    <xf numFmtId="0" fontId="27" fillId="0" borderId="0" xfId="3" applyFont="1" applyFill="1" applyBorder="1"/>
    <xf numFmtId="0" fontId="28" fillId="0" borderId="0" xfId="3" applyFont="1" applyFill="1" applyBorder="1"/>
    <xf numFmtId="0" fontId="29" fillId="0" borderId="0" xfId="3" applyFont="1" applyFill="1" applyBorder="1"/>
    <xf numFmtId="0" fontId="8" fillId="0" borderId="0" xfId="3" applyFill="1" applyBorder="1"/>
    <xf numFmtId="0" fontId="34" fillId="0" borderId="0" xfId="3" applyFont="1" applyFill="1" applyBorder="1"/>
    <xf numFmtId="0" fontId="28" fillId="0" borderId="0" xfId="3" quotePrefix="1" applyFont="1" applyFill="1" applyBorder="1"/>
    <xf numFmtId="0" fontId="3" fillId="0" borderId="0" xfId="3" applyFont="1" applyFill="1" applyBorder="1"/>
    <xf numFmtId="0" fontId="27" fillId="0" borderId="0" xfId="3" quotePrefix="1" applyFont="1" applyFill="1" applyBorder="1"/>
    <xf numFmtId="0" fontId="36" fillId="0" borderId="0" xfId="3" quotePrefix="1" applyFont="1" applyFill="1" applyBorder="1"/>
    <xf numFmtId="0" fontId="8" fillId="6" borderId="72" xfId="21" applyFill="1" applyBorder="1"/>
    <xf numFmtId="0" fontId="8" fillId="6" borderId="27" xfId="21" applyFill="1" applyBorder="1"/>
    <xf numFmtId="0" fontId="3" fillId="6" borderId="27" xfId="21" applyFont="1" applyFill="1" applyBorder="1" applyAlignment="1">
      <alignment horizontal="center"/>
    </xf>
    <xf numFmtId="0" fontId="8" fillId="6" borderId="61" xfId="21" applyFill="1" applyBorder="1"/>
    <xf numFmtId="0" fontId="8" fillId="0" borderId="0" xfId="21" applyBorder="1"/>
    <xf numFmtId="0" fontId="8" fillId="0" borderId="0" xfId="21"/>
    <xf numFmtId="0" fontId="8" fillId="6" borderId="62" xfId="21" applyFill="1" applyBorder="1"/>
    <xf numFmtId="0" fontId="8" fillId="6" borderId="0" xfId="21" applyFill="1" applyBorder="1"/>
    <xf numFmtId="0" fontId="3" fillId="6" borderId="0" xfId="21" applyFont="1" applyFill="1" applyBorder="1"/>
    <xf numFmtId="0" fontId="3" fillId="6" borderId="0" xfId="21" applyFont="1" applyFill="1" applyBorder="1" applyAlignment="1">
      <alignment horizontal="center"/>
    </xf>
    <xf numFmtId="0" fontId="8" fillId="6" borderId="63" xfId="21" applyFill="1" applyBorder="1"/>
    <xf numFmtId="0" fontId="8" fillId="6" borderId="73" xfId="21" applyFill="1" applyBorder="1"/>
    <xf numFmtId="0" fontId="8" fillId="6" borderId="59" xfId="21" applyFill="1" applyBorder="1"/>
    <xf numFmtId="0" fontId="8" fillId="6" borderId="74" xfId="21" applyFill="1" applyBorder="1"/>
    <xf numFmtId="0" fontId="27" fillId="5" borderId="72" xfId="21" quotePrefix="1" applyFont="1" applyFill="1" applyBorder="1" applyAlignment="1">
      <alignment horizontal="left" vertical="center"/>
    </xf>
    <xf numFmtId="0" fontId="3" fillId="5" borderId="27" xfId="21" applyFont="1" applyFill="1" applyBorder="1" applyAlignment="1">
      <alignment vertical="center"/>
    </xf>
    <xf numFmtId="0" fontId="27" fillId="5" borderId="27" xfId="21" quotePrefix="1" applyFont="1" applyFill="1" applyBorder="1" applyAlignment="1">
      <alignment vertical="center"/>
    </xf>
    <xf numFmtId="0" fontId="8" fillId="5" borderId="27" xfId="21" applyFill="1" applyBorder="1" applyAlignment="1">
      <alignment vertical="center"/>
    </xf>
    <xf numFmtId="0" fontId="27" fillId="5" borderId="27" xfId="21" applyFont="1" applyFill="1" applyBorder="1" applyAlignment="1">
      <alignment horizontal="left" vertical="center"/>
    </xf>
    <xf numFmtId="0" fontId="3" fillId="5" borderId="61" xfId="21" applyFont="1" applyFill="1" applyBorder="1" applyAlignment="1">
      <alignment vertical="center"/>
    </xf>
    <xf numFmtId="0" fontId="27" fillId="0" borderId="0" xfId="21" applyFont="1" applyAlignment="1">
      <alignment horizontal="right" vertical="center"/>
    </xf>
    <xf numFmtId="0" fontId="3" fillId="5" borderId="62" xfId="21" applyFont="1" applyFill="1" applyBorder="1" applyAlignment="1">
      <alignment vertical="center"/>
    </xf>
    <xf numFmtId="0" fontId="3" fillId="5" borderId="0" xfId="21" applyFont="1" applyFill="1" applyBorder="1" applyAlignment="1">
      <alignment vertical="center"/>
    </xf>
    <xf numFmtId="0" fontId="27" fillId="5" borderId="0" xfId="21" quotePrefix="1" applyFont="1" applyFill="1" applyBorder="1" applyAlignment="1">
      <alignment horizontal="right" vertical="center"/>
    </xf>
    <xf numFmtId="0" fontId="27" fillId="5" borderId="0" xfId="21" quotePrefix="1" applyFont="1" applyFill="1" applyBorder="1" applyAlignment="1">
      <alignment vertical="center"/>
    </xf>
    <xf numFmtId="0" fontId="3" fillId="5" borderId="59" xfId="21" applyFont="1" applyFill="1" applyBorder="1" applyAlignment="1">
      <alignment vertical="center"/>
    </xf>
    <xf numFmtId="0" fontId="27" fillId="5" borderId="59" xfId="21" quotePrefix="1" applyFont="1" applyFill="1" applyBorder="1" applyAlignment="1">
      <alignment vertical="center"/>
    </xf>
    <xf numFmtId="0" fontId="8" fillId="5" borderId="59" xfId="21" applyFill="1" applyBorder="1"/>
    <xf numFmtId="0" fontId="3" fillId="5" borderId="63" xfId="21" applyFont="1" applyFill="1" applyBorder="1" applyAlignment="1">
      <alignment vertical="center"/>
    </xf>
    <xf numFmtId="0" fontId="8" fillId="0" borderId="0" xfId="21" applyFill="1"/>
    <xf numFmtId="0" fontId="27" fillId="5" borderId="75" xfId="21" applyFont="1" applyFill="1" applyBorder="1" applyAlignment="1">
      <alignment horizontal="left" vertical="center"/>
    </xf>
    <xf numFmtId="0" fontId="27" fillId="5" borderId="76" xfId="21" applyFont="1" applyFill="1" applyBorder="1" applyAlignment="1">
      <alignment horizontal="left" vertical="center"/>
    </xf>
    <xf numFmtId="0" fontId="27" fillId="0" borderId="0" xfId="21" applyFont="1" applyAlignment="1">
      <alignment horizontal="right"/>
    </xf>
    <xf numFmtId="0" fontId="27" fillId="5" borderId="62" xfId="21" quotePrefix="1" applyFont="1" applyFill="1" applyBorder="1" applyAlignment="1">
      <alignment vertical="center"/>
    </xf>
    <xf numFmtId="0" fontId="27" fillId="5" borderId="0" xfId="21" applyFont="1" applyFill="1" applyBorder="1" applyAlignment="1">
      <alignment vertical="center"/>
    </xf>
    <xf numFmtId="0" fontId="27" fillId="5" borderId="0" xfId="21" applyFont="1" applyFill="1" applyBorder="1" applyAlignment="1">
      <alignment horizontal="left" vertical="center"/>
    </xf>
    <xf numFmtId="0" fontId="27" fillId="5" borderId="0" xfId="21" quotePrefix="1" applyFont="1" applyFill="1" applyBorder="1" applyAlignment="1">
      <alignment horizontal="left" vertical="center"/>
    </xf>
    <xf numFmtId="0" fontId="3" fillId="5" borderId="0" xfId="21" quotePrefix="1" applyFont="1" applyFill="1" applyBorder="1" applyAlignment="1">
      <alignment vertical="center"/>
    </xf>
    <xf numFmtId="0" fontId="8" fillId="5" borderId="0" xfId="21" applyFill="1" applyBorder="1" applyAlignment="1">
      <alignment vertical="center"/>
    </xf>
    <xf numFmtId="0" fontId="8" fillId="0" borderId="0" xfId="21" applyBorder="1" applyAlignment="1"/>
    <xf numFmtId="0" fontId="8" fillId="5" borderId="0" xfId="21" applyFill="1" applyBorder="1"/>
    <xf numFmtId="0" fontId="27" fillId="5" borderId="65" xfId="21" quotePrefix="1" applyFont="1" applyFill="1" applyBorder="1" applyAlignment="1">
      <alignment vertical="center"/>
    </xf>
    <xf numFmtId="0" fontId="3" fillId="5" borderId="6" xfId="21" applyFont="1" applyFill="1" applyBorder="1" applyAlignment="1">
      <alignment vertical="center"/>
    </xf>
    <xf numFmtId="0" fontId="27" fillId="5" borderId="6" xfId="21" applyFont="1" applyFill="1" applyBorder="1" applyAlignment="1">
      <alignment vertical="center"/>
    </xf>
    <xf numFmtId="0" fontId="8" fillId="5" borderId="6" xfId="21" applyFill="1" applyBorder="1" applyAlignment="1">
      <alignment vertical="center"/>
    </xf>
    <xf numFmtId="0" fontId="27" fillId="5" borderId="6" xfId="21" quotePrefix="1" applyFont="1" applyFill="1" applyBorder="1" applyAlignment="1">
      <alignment vertical="center"/>
    </xf>
    <xf numFmtId="0" fontId="3" fillId="5" borderId="6" xfId="21" quotePrefix="1" applyFont="1" applyFill="1" applyBorder="1" applyAlignment="1">
      <alignment vertical="center"/>
    </xf>
    <xf numFmtId="0" fontId="3" fillId="5" borderId="64" xfId="21" applyFont="1" applyFill="1" applyBorder="1" applyAlignment="1">
      <alignment vertical="center"/>
    </xf>
    <xf numFmtId="0" fontId="27" fillId="5" borderId="73" xfId="21" applyFont="1" applyFill="1" applyBorder="1" applyAlignment="1">
      <alignment vertical="center"/>
    </xf>
    <xf numFmtId="0" fontId="8" fillId="5" borderId="59" xfId="21" applyFill="1" applyBorder="1" applyAlignment="1">
      <alignment vertical="center"/>
    </xf>
    <xf numFmtId="0" fontId="27" fillId="5" borderId="59" xfId="21" applyFont="1" applyFill="1" applyBorder="1" applyAlignment="1">
      <alignment vertical="center"/>
    </xf>
    <xf numFmtId="0" fontId="3" fillId="5" borderId="74" xfId="21" applyFont="1" applyFill="1" applyBorder="1" applyAlignment="1">
      <alignment vertical="center"/>
    </xf>
    <xf numFmtId="0" fontId="3" fillId="5" borderId="76" xfId="21" applyFont="1" applyFill="1" applyBorder="1" applyAlignment="1">
      <alignment vertical="center"/>
    </xf>
    <xf numFmtId="0" fontId="8" fillId="0" borderId="0" xfId="21" applyFill="1" applyBorder="1"/>
    <xf numFmtId="0" fontId="3" fillId="5" borderId="60" xfId="21" applyFont="1" applyFill="1" applyBorder="1" applyAlignment="1">
      <alignment horizontal="left" vertical="center"/>
    </xf>
    <xf numFmtId="0" fontId="3" fillId="5" borderId="27" xfId="21" applyFont="1" applyFill="1" applyBorder="1" applyAlignment="1">
      <alignment horizontal="left" vertical="center"/>
    </xf>
    <xf numFmtId="0" fontId="3" fillId="5" borderId="27" xfId="21" applyFont="1" applyFill="1" applyBorder="1" applyAlignment="1">
      <alignment horizontal="center" vertical="center"/>
    </xf>
    <xf numFmtId="0" fontId="3" fillId="5" borderId="61" xfId="21" applyFont="1" applyFill="1" applyBorder="1" applyAlignment="1">
      <alignment horizontal="center" vertical="center"/>
    </xf>
    <xf numFmtId="0" fontId="27" fillId="5" borderId="65" xfId="21" applyFont="1" applyFill="1" applyBorder="1" applyAlignment="1">
      <alignment horizontal="left" vertical="center"/>
    </xf>
    <xf numFmtId="0" fontId="3" fillId="5" borderId="6" xfId="21" quotePrefix="1" applyFont="1" applyFill="1" applyBorder="1" applyAlignment="1">
      <alignment horizontal="centerContinuous" vertical="center"/>
    </xf>
    <xf numFmtId="0" fontId="3" fillId="5" borderId="5" xfId="21" applyFont="1" applyFill="1" applyBorder="1" applyAlignment="1">
      <alignment vertical="center"/>
    </xf>
    <xf numFmtId="0" fontId="3" fillId="5" borderId="6" xfId="21" applyFont="1" applyFill="1" applyBorder="1" applyAlignment="1">
      <alignment horizontal="left" vertical="center"/>
    </xf>
    <xf numFmtId="0" fontId="27" fillId="6" borderId="83" xfId="21" applyFont="1" applyFill="1" applyBorder="1" applyAlignment="1">
      <alignment horizontal="left" vertical="center"/>
    </xf>
    <xf numFmtId="0" fontId="27" fillId="6" borderId="11" xfId="21" applyFont="1" applyFill="1" applyBorder="1" applyAlignment="1">
      <alignment vertical="center"/>
    </xf>
    <xf numFmtId="0" fontId="3" fillId="6" borderId="11" xfId="21" applyFont="1" applyFill="1" applyBorder="1" applyAlignment="1">
      <alignment vertical="center"/>
    </xf>
    <xf numFmtId="0" fontId="3" fillId="6" borderId="11" xfId="21" quotePrefix="1" applyFont="1" applyFill="1" applyBorder="1" applyAlignment="1">
      <alignment horizontal="centerContinuous" vertical="center"/>
    </xf>
    <xf numFmtId="0" fontId="3" fillId="6" borderId="10" xfId="21" applyFont="1" applyFill="1" applyBorder="1" applyAlignment="1">
      <alignment vertical="center"/>
    </xf>
    <xf numFmtId="0" fontId="3" fillId="6" borderId="11" xfId="21" applyFont="1" applyFill="1" applyBorder="1" applyAlignment="1">
      <alignment horizontal="left" vertical="center"/>
    </xf>
    <xf numFmtId="0" fontId="3" fillId="6" borderId="10" xfId="21" applyFont="1" applyFill="1" applyBorder="1" applyAlignment="1">
      <alignment horizontal="left" vertical="center"/>
    </xf>
    <xf numFmtId="0" fontId="8" fillId="6" borderId="11" xfId="21" applyFont="1" applyFill="1" applyBorder="1" applyAlignment="1">
      <alignment vertical="center"/>
    </xf>
    <xf numFmtId="0" fontId="3" fillId="6" borderId="11" xfId="21" applyFont="1" applyFill="1" applyBorder="1" applyAlignment="1">
      <alignment horizontal="right" vertical="center"/>
    </xf>
    <xf numFmtId="0" fontId="3" fillId="6" borderId="11" xfId="21" quotePrefix="1" applyFont="1" applyFill="1" applyBorder="1" applyAlignment="1">
      <alignment horizontal="center" vertical="center"/>
    </xf>
    <xf numFmtId="0" fontId="3" fillId="6" borderId="84" xfId="21" applyFont="1" applyFill="1" applyBorder="1" applyAlignment="1">
      <alignment vertical="center"/>
    </xf>
    <xf numFmtId="43" fontId="37" fillId="6" borderId="10" xfId="4" applyFont="1" applyFill="1" applyBorder="1" applyAlignment="1">
      <alignment vertical="center"/>
    </xf>
    <xf numFmtId="43" fontId="37" fillId="6" borderId="11" xfId="4" applyFont="1" applyFill="1" applyBorder="1" applyAlignment="1">
      <alignment vertical="center"/>
    </xf>
    <xf numFmtId="43" fontId="37" fillId="6" borderId="11" xfId="4" quotePrefix="1" applyFont="1" applyFill="1" applyBorder="1" applyAlignment="1">
      <alignment horizontal="center" vertical="center"/>
    </xf>
    <xf numFmtId="43" fontId="37" fillId="6" borderId="84" xfId="4" applyFont="1" applyFill="1" applyBorder="1" applyAlignment="1">
      <alignment vertical="center"/>
    </xf>
    <xf numFmtId="0" fontId="38" fillId="6" borderId="10" xfId="21" applyFont="1" applyFill="1" applyBorder="1" applyAlignment="1">
      <alignment horizontal="left" vertical="center"/>
    </xf>
    <xf numFmtId="0" fontId="38" fillId="6" borderId="11" xfId="21" applyFont="1" applyFill="1" applyBorder="1" applyAlignment="1">
      <alignment horizontal="left" vertical="center"/>
    </xf>
    <xf numFmtId="0" fontId="39" fillId="6" borderId="11" xfId="21" applyFont="1" applyFill="1" applyBorder="1" applyAlignment="1">
      <alignment vertical="center"/>
    </xf>
    <xf numFmtId="0" fontId="38" fillId="6" borderId="11" xfId="21" applyFont="1" applyFill="1" applyBorder="1" applyAlignment="1">
      <alignment vertical="center"/>
    </xf>
    <xf numFmtId="0" fontId="38" fillId="6" borderId="10" xfId="21" applyFont="1" applyFill="1" applyBorder="1" applyAlignment="1">
      <alignment vertical="center"/>
    </xf>
    <xf numFmtId="0" fontId="38" fillId="6" borderId="11" xfId="21" applyFont="1" applyFill="1" applyBorder="1" applyAlignment="1">
      <alignment horizontal="right" vertical="center"/>
    </xf>
    <xf numFmtId="0" fontId="38" fillId="6" borderId="11" xfId="21" quotePrefix="1" applyFont="1" applyFill="1" applyBorder="1" applyAlignment="1">
      <alignment horizontal="center" vertical="center"/>
    </xf>
    <xf numFmtId="0" fontId="39" fillId="0" borderId="0" xfId="21" applyFont="1" applyFill="1" applyBorder="1"/>
    <xf numFmtId="0" fontId="39" fillId="0" borderId="0" xfId="21" applyFont="1" applyBorder="1"/>
    <xf numFmtId="0" fontId="39" fillId="0" borderId="0" xfId="21" applyFont="1"/>
    <xf numFmtId="43" fontId="37" fillId="6" borderId="11" xfId="4" quotePrefix="1" applyFont="1" applyFill="1" applyBorder="1" applyAlignment="1">
      <alignment horizontal="centerContinuous" vertical="center"/>
    </xf>
    <xf numFmtId="0" fontId="27" fillId="5" borderId="83" xfId="21" applyFont="1" applyFill="1" applyBorder="1" applyAlignment="1">
      <alignment horizontal="left" vertical="center"/>
    </xf>
    <xf numFmtId="0" fontId="27" fillId="5" borderId="11" xfId="21" applyFont="1" applyFill="1" applyBorder="1" applyAlignment="1">
      <alignment vertical="center"/>
    </xf>
    <xf numFmtId="0" fontId="3" fillId="5" borderId="11" xfId="21" applyFont="1" applyFill="1" applyBorder="1" applyAlignment="1">
      <alignment vertical="center"/>
    </xf>
    <xf numFmtId="0" fontId="3" fillId="5" borderId="11" xfId="21" quotePrefix="1" applyFont="1" applyFill="1" applyBorder="1" applyAlignment="1">
      <alignment horizontal="centerContinuous" vertical="center"/>
    </xf>
    <xf numFmtId="0" fontId="3" fillId="6" borderId="2" xfId="21" applyFont="1" applyFill="1" applyBorder="1" applyAlignment="1">
      <alignment vertical="center"/>
    </xf>
    <xf numFmtId="0" fontId="3" fillId="6" borderId="3" xfId="21" applyFont="1" applyFill="1" applyBorder="1" applyAlignment="1">
      <alignment vertical="center"/>
    </xf>
    <xf numFmtId="0" fontId="3" fillId="6" borderId="3" xfId="21" applyFont="1" applyFill="1" applyBorder="1" applyAlignment="1">
      <alignment horizontal="left" vertical="center"/>
    </xf>
    <xf numFmtId="0" fontId="3" fillId="6" borderId="2" xfId="21" applyFont="1" applyFill="1" applyBorder="1" applyAlignment="1">
      <alignment horizontal="left" vertical="center"/>
    </xf>
    <xf numFmtId="0" fontId="8" fillId="6" borderId="3" xfId="21" applyFont="1" applyFill="1" applyBorder="1" applyAlignment="1">
      <alignment vertical="center"/>
    </xf>
    <xf numFmtId="0" fontId="3" fillId="6" borderId="3" xfId="21" applyFont="1" applyFill="1" applyBorder="1" applyAlignment="1">
      <alignment horizontal="right" vertical="center"/>
    </xf>
    <xf numFmtId="0" fontId="3" fillId="6" borderId="3" xfId="21" quotePrefix="1" applyFont="1" applyFill="1" applyBorder="1" applyAlignment="1">
      <alignment horizontal="center" vertical="center"/>
    </xf>
    <xf numFmtId="43" fontId="37" fillId="6" borderId="2" xfId="4" applyFont="1" applyFill="1" applyBorder="1" applyAlignment="1">
      <alignment vertical="center"/>
    </xf>
    <xf numFmtId="43" fontId="37" fillId="6" borderId="3" xfId="4" applyFont="1" applyFill="1" applyBorder="1" applyAlignment="1">
      <alignment vertical="center"/>
    </xf>
    <xf numFmtId="43" fontId="37" fillId="6" borderId="3" xfId="4" quotePrefix="1" applyFont="1" applyFill="1" applyBorder="1" applyAlignment="1">
      <alignment horizontal="centerContinuous" vertical="center"/>
    </xf>
    <xf numFmtId="0" fontId="3" fillId="5" borderId="2" xfId="21" applyFont="1" applyFill="1" applyBorder="1" applyAlignment="1">
      <alignment vertical="center"/>
    </xf>
    <xf numFmtId="0" fontId="3" fillId="5" borderId="3" xfId="21" applyFont="1" applyFill="1" applyBorder="1" applyAlignment="1">
      <alignment vertical="center"/>
    </xf>
    <xf numFmtId="0" fontId="3" fillId="5" borderId="4" xfId="21" applyFont="1" applyFill="1" applyBorder="1" applyAlignment="1">
      <alignment horizontal="left" vertical="center"/>
    </xf>
    <xf numFmtId="0" fontId="3" fillId="5" borderId="3" xfId="21" applyFont="1" applyFill="1" applyBorder="1" applyAlignment="1">
      <alignment horizontal="left" vertical="center"/>
    </xf>
    <xf numFmtId="0" fontId="3" fillId="5" borderId="2" xfId="21" applyFont="1" applyFill="1" applyBorder="1" applyAlignment="1">
      <alignment horizontal="left" vertical="center"/>
    </xf>
    <xf numFmtId="0" fontId="8" fillId="5" borderId="3" xfId="21" applyFont="1" applyFill="1" applyBorder="1" applyAlignment="1">
      <alignment vertical="center"/>
    </xf>
    <xf numFmtId="0" fontId="3" fillId="5" borderId="4" xfId="21" applyFont="1" applyFill="1" applyBorder="1" applyAlignment="1">
      <alignment vertical="center"/>
    </xf>
    <xf numFmtId="0" fontId="3" fillId="5" borderId="3" xfId="21" applyFont="1" applyFill="1" applyBorder="1" applyAlignment="1">
      <alignment horizontal="right" vertical="center"/>
    </xf>
    <xf numFmtId="0" fontId="3" fillId="5" borderId="3" xfId="21" quotePrefix="1" applyFont="1" applyFill="1" applyBorder="1" applyAlignment="1">
      <alignment horizontal="center" vertical="center"/>
    </xf>
    <xf numFmtId="43" fontId="14" fillId="5" borderId="3" xfId="4" applyFont="1" applyFill="1" applyBorder="1" applyAlignment="1">
      <alignment vertical="center"/>
    </xf>
    <xf numFmtId="43" fontId="14" fillId="5" borderId="3" xfId="4" quotePrefix="1" applyFont="1" applyFill="1" applyBorder="1" applyAlignment="1">
      <alignment horizontal="centerContinuous" vertical="center"/>
    </xf>
    <xf numFmtId="43" fontId="14" fillId="5" borderId="2" xfId="4" applyFont="1" applyFill="1" applyBorder="1" applyAlignment="1">
      <alignment vertical="center"/>
    </xf>
    <xf numFmtId="43" fontId="14" fillId="5" borderId="66" xfId="4" applyFont="1" applyFill="1" applyBorder="1" applyAlignment="1">
      <alignment vertical="center"/>
    </xf>
    <xf numFmtId="0" fontId="3" fillId="5" borderId="7" xfId="21" applyFont="1" applyFill="1" applyBorder="1" applyAlignment="1">
      <alignment horizontal="left" vertical="center"/>
    </xf>
    <xf numFmtId="0" fontId="3" fillId="5" borderId="5" xfId="21" applyFont="1" applyFill="1" applyBorder="1" applyAlignment="1">
      <alignment horizontal="left" vertical="center"/>
    </xf>
    <xf numFmtId="0" fontId="8" fillId="5" borderId="6" xfId="21" applyFont="1" applyFill="1" applyBorder="1" applyAlignment="1">
      <alignment vertical="center"/>
    </xf>
    <xf numFmtId="0" fontId="3" fillId="5" borderId="7" xfId="21" applyFont="1" applyFill="1" applyBorder="1" applyAlignment="1">
      <alignment vertical="center"/>
    </xf>
    <xf numFmtId="0" fontId="3" fillId="5" borderId="6" xfId="21" applyFont="1" applyFill="1" applyBorder="1" applyAlignment="1">
      <alignment horizontal="right" vertical="center"/>
    </xf>
    <xf numFmtId="0" fontId="3" fillId="5" borderId="6" xfId="21" quotePrefix="1" applyFont="1" applyFill="1" applyBorder="1" applyAlignment="1">
      <alignment horizontal="center" vertical="center"/>
    </xf>
    <xf numFmtId="43" fontId="14" fillId="5" borderId="6" xfId="4" applyFont="1" applyFill="1" applyBorder="1" applyAlignment="1">
      <alignment vertical="center"/>
    </xf>
    <xf numFmtId="43" fontId="14" fillId="5" borderId="6" xfId="4" quotePrefix="1" applyFont="1" applyFill="1" applyBorder="1" applyAlignment="1">
      <alignment horizontal="centerContinuous" vertical="center"/>
    </xf>
    <xf numFmtId="43" fontId="14" fillId="5" borderId="5" xfId="4" applyFont="1" applyFill="1" applyBorder="1" applyAlignment="1">
      <alignment vertical="center"/>
    </xf>
    <xf numFmtId="43" fontId="14" fillId="5" borderId="64" xfId="4" applyFont="1" applyFill="1" applyBorder="1" applyAlignment="1">
      <alignment vertical="center"/>
    </xf>
    <xf numFmtId="43" fontId="14" fillId="6" borderId="10" xfId="4" applyFont="1" applyFill="1" applyBorder="1" applyAlignment="1">
      <alignment vertical="center"/>
    </xf>
    <xf numFmtId="43" fontId="14" fillId="6" borderId="11" xfId="4" applyFont="1" applyFill="1" applyBorder="1" applyAlignment="1">
      <alignment vertical="center"/>
    </xf>
    <xf numFmtId="43" fontId="14" fillId="6" borderId="11" xfId="4" quotePrefix="1" applyFont="1" applyFill="1" applyBorder="1" applyAlignment="1">
      <alignment horizontal="centerContinuous" vertical="center"/>
    </xf>
    <xf numFmtId="43" fontId="14" fillId="6" borderId="84" xfId="4" applyFont="1" applyFill="1" applyBorder="1" applyAlignment="1">
      <alignment vertical="center"/>
    </xf>
    <xf numFmtId="0" fontId="3" fillId="6" borderId="72" xfId="21" applyFont="1" applyFill="1" applyBorder="1" applyAlignment="1">
      <alignment vertical="center"/>
    </xf>
    <xf numFmtId="0" fontId="3" fillId="6" borderId="27" xfId="21" applyFont="1" applyFill="1" applyBorder="1" applyAlignment="1">
      <alignment vertical="center"/>
    </xf>
    <xf numFmtId="0" fontId="8" fillId="6" borderId="27" xfId="21" applyFill="1" applyBorder="1" applyAlignment="1">
      <alignment vertical="center"/>
    </xf>
    <xf numFmtId="0" fontId="8" fillId="6" borderId="61" xfId="21" applyFill="1" applyBorder="1" applyAlignment="1">
      <alignment vertical="center"/>
    </xf>
    <xf numFmtId="0" fontId="8" fillId="0" borderId="0" xfId="21" applyFill="1" applyAlignment="1">
      <alignment vertical="center"/>
    </xf>
    <xf numFmtId="0" fontId="8" fillId="0" borderId="0" xfId="21" applyFill="1" applyBorder="1" applyAlignment="1">
      <alignment vertical="center"/>
    </xf>
    <xf numFmtId="0" fontId="8" fillId="0" borderId="0" xfId="21" applyBorder="1" applyAlignment="1">
      <alignment vertical="center"/>
    </xf>
    <xf numFmtId="0" fontId="8" fillId="0" borderId="0" xfId="21" applyAlignment="1">
      <alignment vertical="center"/>
    </xf>
    <xf numFmtId="0" fontId="3" fillId="6" borderId="62" xfId="21" applyFont="1" applyFill="1" applyBorder="1" applyAlignment="1">
      <alignment vertical="center"/>
    </xf>
    <xf numFmtId="0" fontId="3" fillId="6" borderId="0" xfId="21" applyFont="1" applyFill="1" applyBorder="1" applyAlignment="1">
      <alignment vertical="center"/>
    </xf>
    <xf numFmtId="0" fontId="8" fillId="6" borderId="0" xfId="21" applyFill="1" applyBorder="1" applyAlignment="1">
      <alignment vertical="center"/>
    </xf>
    <xf numFmtId="0" fontId="8" fillId="6" borderId="63" xfId="21" applyFill="1" applyBorder="1" applyAlignment="1">
      <alignment vertical="center"/>
    </xf>
    <xf numFmtId="0" fontId="8" fillId="6" borderId="62" xfId="21" applyFill="1" applyBorder="1" applyAlignment="1">
      <alignment vertical="center"/>
    </xf>
    <xf numFmtId="0" fontId="3" fillId="6" borderId="63" xfId="21" applyFont="1" applyFill="1" applyBorder="1" applyAlignment="1">
      <alignment horizontal="centerContinuous" vertical="center"/>
    </xf>
    <xf numFmtId="0" fontId="3" fillId="6" borderId="0" xfId="21" applyFont="1" applyFill="1" applyBorder="1" applyAlignment="1">
      <alignment horizontal="left" vertical="center"/>
    </xf>
    <xf numFmtId="0" fontId="3" fillId="6" borderId="63" xfId="21" applyFont="1" applyFill="1" applyBorder="1" applyAlignment="1">
      <alignment horizontal="left" vertical="center"/>
    </xf>
    <xf numFmtId="0" fontId="8" fillId="6" borderId="0" xfId="21" applyFill="1" applyBorder="1" applyAlignment="1">
      <alignment horizontal="left" vertical="center"/>
    </xf>
    <xf numFmtId="0" fontId="8" fillId="6" borderId="6" xfId="21" applyFill="1" applyBorder="1" applyAlignment="1">
      <alignment vertical="center"/>
    </xf>
    <xf numFmtId="0" fontId="3" fillId="6" borderId="6" xfId="21" applyFont="1" applyFill="1" applyBorder="1" applyAlignment="1">
      <alignment horizontal="left" vertical="center"/>
    </xf>
    <xf numFmtId="0" fontId="8" fillId="6" borderId="6" xfId="21" applyFill="1" applyBorder="1" applyAlignment="1">
      <alignment horizontal="left" vertical="center"/>
    </xf>
    <xf numFmtId="0" fontId="8" fillId="6" borderId="62" xfId="21" applyFill="1" applyBorder="1" applyAlignment="1">
      <alignment vertical="top"/>
    </xf>
    <xf numFmtId="0" fontId="3" fillId="6" borderId="0" xfId="21" applyFont="1" applyFill="1" applyBorder="1" applyAlignment="1">
      <alignment vertical="top"/>
    </xf>
    <xf numFmtId="0" fontId="3" fillId="6" borderId="0" xfId="21" applyFont="1" applyFill="1" applyBorder="1" applyAlignment="1">
      <alignment horizontal="center" vertical="top"/>
    </xf>
    <xf numFmtId="0" fontId="3" fillId="6" borderId="0" xfId="21" applyFont="1" applyFill="1" applyBorder="1" applyAlignment="1">
      <alignment horizontal="left" vertical="top"/>
    </xf>
    <xf numFmtId="0" fontId="3" fillId="6" borderId="86" xfId="21" applyFont="1" applyFill="1" applyBorder="1" applyAlignment="1">
      <alignment horizontal="left" vertical="top"/>
    </xf>
    <xf numFmtId="0" fontId="8" fillId="0" borderId="0" xfId="21" applyBorder="1" applyAlignment="1">
      <alignment vertical="top"/>
    </xf>
    <xf numFmtId="0" fontId="3" fillId="6" borderId="63" xfId="21" applyFont="1" applyFill="1" applyBorder="1" applyAlignment="1">
      <alignment vertical="center"/>
    </xf>
    <xf numFmtId="0" fontId="27" fillId="6" borderId="62" xfId="21" applyFont="1" applyFill="1" applyBorder="1" applyAlignment="1">
      <alignment vertical="center"/>
    </xf>
    <xf numFmtId="0" fontId="27" fillId="6" borderId="6" xfId="21" quotePrefix="1" applyFont="1" applyFill="1" applyBorder="1" applyAlignment="1">
      <alignment horizontal="left" vertical="center"/>
    </xf>
    <xf numFmtId="0" fontId="8" fillId="0" borderId="0" xfId="21" applyBorder="1" applyAlignment="1">
      <alignment horizontal="left" vertical="center"/>
    </xf>
    <xf numFmtId="0" fontId="27" fillId="6" borderId="6" xfId="21" applyFont="1" applyFill="1" applyBorder="1" applyAlignment="1">
      <alignment horizontal="left" vertical="center"/>
    </xf>
    <xf numFmtId="0" fontId="3" fillId="6" borderId="0" xfId="21" applyFont="1" applyFill="1" applyBorder="1" applyAlignment="1">
      <alignment horizontal="center" vertical="center"/>
    </xf>
    <xf numFmtId="0" fontId="3" fillId="6" borderId="73" xfId="21" applyFont="1" applyFill="1" applyBorder="1" applyAlignment="1">
      <alignment horizontal="left" vertical="center"/>
    </xf>
    <xf numFmtId="0" fontId="3" fillId="6" borderId="59" xfId="21" applyFont="1" applyFill="1" applyBorder="1" applyAlignment="1">
      <alignment horizontal="left" vertical="center"/>
    </xf>
    <xf numFmtId="0" fontId="3" fillId="6" borderId="59" xfId="21" applyFont="1" applyFill="1" applyBorder="1" applyAlignment="1">
      <alignment horizontal="center" vertical="center"/>
    </xf>
    <xf numFmtId="0" fontId="3" fillId="6" borderId="74" xfId="21" applyFont="1" applyFill="1" applyBorder="1" applyAlignment="1">
      <alignment vertical="center"/>
    </xf>
    <xf numFmtId="0" fontId="27" fillId="6" borderId="0" xfId="21" applyFont="1" applyFill="1" applyBorder="1" applyAlignment="1">
      <alignment vertical="center"/>
    </xf>
    <xf numFmtId="0" fontId="3" fillId="6" borderId="0" xfId="21" applyFont="1" applyFill="1" applyBorder="1" applyAlignment="1">
      <alignment horizontal="left"/>
    </xf>
    <xf numFmtId="0" fontId="27" fillId="6" borderId="0" xfId="21" applyFont="1" applyFill="1" applyBorder="1" applyAlignment="1">
      <alignment horizontal="left"/>
    </xf>
    <xf numFmtId="0" fontId="29" fillId="6" borderId="0" xfId="21" applyFont="1" applyFill="1" applyBorder="1" applyAlignment="1">
      <alignment horizontal="centerContinuous" vertical="center"/>
    </xf>
    <xf numFmtId="0" fontId="29" fillId="6" borderId="0" xfId="21" applyFont="1" applyFill="1" applyBorder="1" applyAlignment="1">
      <alignment horizontal="left" vertical="center"/>
    </xf>
    <xf numFmtId="0" fontId="29" fillId="6" borderId="0" xfId="21" applyFont="1" applyFill="1" applyBorder="1" applyAlignment="1">
      <alignment vertical="center"/>
    </xf>
    <xf numFmtId="0" fontId="8" fillId="6" borderId="0" xfId="21" applyFill="1" applyBorder="1" applyAlignment="1">
      <alignment horizontal="centerContinuous"/>
    </xf>
    <xf numFmtId="0" fontId="3" fillId="6" borderId="0" xfId="21" quotePrefix="1" applyFont="1" applyFill="1" applyBorder="1" applyAlignment="1">
      <alignment vertical="center"/>
    </xf>
    <xf numFmtId="0" fontId="3" fillId="6" borderId="0" xfId="21" quotePrefix="1" applyFont="1" applyFill="1" applyBorder="1"/>
    <xf numFmtId="0" fontId="3" fillId="6" borderId="0" xfId="21" applyFont="1" applyFill="1" applyBorder="1" applyAlignment="1">
      <alignment horizontal="centerContinuous" vertical="center"/>
    </xf>
    <xf numFmtId="0" fontId="3" fillId="6" borderId="0" xfId="21" quotePrefix="1" applyFont="1" applyFill="1" applyBorder="1" applyAlignment="1">
      <alignment horizontal="centerContinuous" vertical="center"/>
    </xf>
    <xf numFmtId="0" fontId="3" fillId="6" borderId="0" xfId="21" applyFont="1" applyFill="1" applyBorder="1" applyAlignment="1">
      <alignment horizontal="centerContinuous"/>
    </xf>
    <xf numFmtId="0" fontId="40" fillId="0" borderId="0" xfId="0" applyFont="1"/>
    <xf numFmtId="43" fontId="40" fillId="0" borderId="0" xfId="1" applyFont="1"/>
    <xf numFmtId="43" fontId="40" fillId="0" borderId="0" xfId="0" applyNumberFormat="1" applyFont="1"/>
    <xf numFmtId="0" fontId="15" fillId="0" borderId="2" xfId="3" applyFont="1" applyBorder="1"/>
    <xf numFmtId="0" fontId="15" fillId="0" borderId="3" xfId="3" applyFont="1" applyBorder="1"/>
    <xf numFmtId="0" fontId="24" fillId="0" borderId="4" xfId="3" applyFont="1" applyBorder="1"/>
    <xf numFmtId="43" fontId="7" fillId="0" borderId="0" xfId="4" applyFont="1"/>
    <xf numFmtId="0" fontId="15" fillId="0" borderId="0" xfId="3" applyFont="1"/>
    <xf numFmtId="0" fontId="24" fillId="0" borderId="8" xfId="3" applyFont="1" applyBorder="1"/>
    <xf numFmtId="0" fontId="15" fillId="0" borderId="0" xfId="3" applyFont="1" applyBorder="1"/>
    <xf numFmtId="0" fontId="15" fillId="0" borderId="9" xfId="3" applyFont="1" applyBorder="1"/>
    <xf numFmtId="0" fontId="15" fillId="0" borderId="88" xfId="3" applyFont="1" applyBorder="1"/>
    <xf numFmtId="0" fontId="15" fillId="0" borderId="91" xfId="3" applyFont="1" applyBorder="1"/>
    <xf numFmtId="0" fontId="15" fillId="0" borderId="93" xfId="3" applyFont="1" applyBorder="1" applyAlignment="1">
      <alignment horizontal="center" vertical="center" wrapText="1"/>
    </xf>
    <xf numFmtId="0" fontId="15" fillId="0" borderId="94" xfId="3" applyFont="1" applyBorder="1" applyAlignment="1">
      <alignment horizontal="center" vertical="center" wrapText="1"/>
    </xf>
    <xf numFmtId="0" fontId="14" fillId="0" borderId="94" xfId="3" applyFont="1" applyBorder="1" applyAlignment="1">
      <alignment horizontal="center" vertical="center" wrapText="1"/>
    </xf>
    <xf numFmtId="0" fontId="15" fillId="0" borderId="95" xfId="3" applyFont="1" applyBorder="1" applyAlignment="1">
      <alignment horizontal="center" vertical="center" wrapText="1"/>
    </xf>
    <xf numFmtId="165" fontId="15" fillId="0" borderId="93" xfId="3" applyNumberFormat="1" applyFont="1" applyBorder="1"/>
    <xf numFmtId="0" fontId="15" fillId="0" borderId="94" xfId="3" applyFont="1" applyBorder="1"/>
    <xf numFmtId="43" fontId="15" fillId="0" borderId="94" xfId="4" applyFont="1" applyBorder="1"/>
    <xf numFmtId="43" fontId="15" fillId="0" borderId="95" xfId="4" applyFont="1" applyBorder="1"/>
    <xf numFmtId="165" fontId="24" fillId="0" borderId="93" xfId="3" applyNumberFormat="1" applyFont="1" applyBorder="1"/>
    <xf numFmtId="0" fontId="24" fillId="0" borderId="94" xfId="3" applyFont="1" applyBorder="1"/>
    <xf numFmtId="0" fontId="15" fillId="0" borderId="94" xfId="3" applyFont="1" applyBorder="1" applyAlignment="1">
      <alignment horizontal="center"/>
    </xf>
    <xf numFmtId="43" fontId="24" fillId="0" borderId="94" xfId="3" applyNumberFormat="1" applyFont="1" applyBorder="1"/>
    <xf numFmtId="43" fontId="24" fillId="0" borderId="95" xfId="3" applyNumberFormat="1" applyFont="1" applyBorder="1"/>
    <xf numFmtId="0" fontId="15" fillId="0" borderId="8" xfId="3" applyFont="1" applyBorder="1"/>
    <xf numFmtId="0" fontId="15" fillId="0" borderId="5" xfId="3" applyFont="1" applyBorder="1"/>
    <xf numFmtId="0" fontId="15" fillId="0" borderId="6" xfId="3" applyFont="1" applyBorder="1"/>
    <xf numFmtId="0" fontId="15" fillId="0" borderId="7" xfId="3" applyFont="1" applyBorder="1"/>
    <xf numFmtId="0" fontId="15" fillId="6" borderId="0" xfId="3" applyFont="1" applyFill="1"/>
    <xf numFmtId="0" fontId="15" fillId="0" borderId="0" xfId="3" applyFont="1" applyAlignment="1">
      <alignment horizontal="center"/>
    </xf>
    <xf numFmtId="0" fontId="15" fillId="0" borderId="71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56" xfId="3" applyFont="1" applyBorder="1" applyAlignment="1">
      <alignment horizontal="center"/>
    </xf>
    <xf numFmtId="0" fontId="15" fillId="0" borderId="14" xfId="3" applyFont="1" applyBorder="1" applyAlignment="1">
      <alignment horizontal="center"/>
    </xf>
    <xf numFmtId="0" fontId="15" fillId="0" borderId="38" xfId="3" applyFont="1" applyBorder="1" applyAlignment="1">
      <alignment horizontal="center"/>
    </xf>
    <xf numFmtId="0" fontId="15" fillId="0" borderId="51" xfId="3" applyFont="1" applyBorder="1" applyAlignment="1">
      <alignment horizontal="center"/>
    </xf>
    <xf numFmtId="0" fontId="15" fillId="0" borderId="14" xfId="3" applyFont="1" applyBorder="1"/>
    <xf numFmtId="0" fontId="15" fillId="6" borderId="0" xfId="3" applyFont="1" applyFill="1" applyBorder="1"/>
    <xf numFmtId="0" fontId="24" fillId="0" borderId="41" xfId="3" applyFont="1" applyBorder="1" applyAlignment="1">
      <alignment horizontal="center"/>
    </xf>
    <xf numFmtId="0" fontId="15" fillId="0" borderId="42" xfId="3" applyFont="1" applyBorder="1"/>
    <xf numFmtId="0" fontId="15" fillId="0" borderId="96" xfId="3" applyFont="1" applyBorder="1"/>
    <xf numFmtId="0" fontId="15" fillId="6" borderId="41" xfId="3" applyFont="1" applyFill="1" applyBorder="1"/>
    <xf numFmtId="0" fontId="15" fillId="6" borderId="42" xfId="3" applyFont="1" applyFill="1" applyBorder="1"/>
    <xf numFmtId="0" fontId="15" fillId="6" borderId="96" xfId="3" applyFont="1" applyFill="1" applyBorder="1"/>
    <xf numFmtId="0" fontId="15" fillId="6" borderId="56" xfId="3" applyFont="1" applyFill="1" applyBorder="1"/>
    <xf numFmtId="0" fontId="15" fillId="6" borderId="51" xfId="3" applyFont="1" applyFill="1" applyBorder="1"/>
    <xf numFmtId="0" fontId="15" fillId="6" borderId="97" xfId="3" applyFont="1" applyFill="1" applyBorder="1"/>
    <xf numFmtId="0" fontId="15" fillId="6" borderId="71" xfId="3" applyFont="1" applyFill="1" applyBorder="1"/>
    <xf numFmtId="0" fontId="15" fillId="6" borderId="23" xfId="3" applyFont="1" applyFill="1" applyBorder="1"/>
    <xf numFmtId="0" fontId="6" fillId="0" borderId="0" xfId="0" applyFont="1"/>
    <xf numFmtId="0" fontId="42" fillId="0" borderId="0" xfId="0" applyFont="1"/>
    <xf numFmtId="166" fontId="42" fillId="0" borderId="0" xfId="1" applyNumberFormat="1" applyFont="1"/>
    <xf numFmtId="0" fontId="43" fillId="0" borderId="0" xfId="0" applyFont="1"/>
    <xf numFmtId="0" fontId="42" fillId="0" borderId="0" xfId="0" applyFont="1" applyBorder="1"/>
    <xf numFmtId="49" fontId="42" fillId="0" borderId="0" xfId="1" applyNumberFormat="1" applyFont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0" borderId="55" xfId="0" applyFont="1" applyBorder="1" applyAlignment="1">
      <alignment horizontal="center" wrapText="1"/>
    </xf>
    <xf numFmtId="166" fontId="42" fillId="0" borderId="55" xfId="1" applyNumberFormat="1" applyFont="1" applyBorder="1" applyAlignment="1">
      <alignment horizontal="center"/>
    </xf>
    <xf numFmtId="165" fontId="42" fillId="0" borderId="10" xfId="0" applyNumberFormat="1" applyFont="1" applyBorder="1"/>
    <xf numFmtId="0" fontId="42" fillId="0" borderId="1" xfId="0" quotePrefix="1" applyFont="1" applyBorder="1" applyAlignment="1">
      <alignment horizontal="center"/>
    </xf>
    <xf numFmtId="0" fontId="42" fillId="0" borderId="1" xfId="0" applyFont="1" applyBorder="1"/>
    <xf numFmtId="0" fontId="42" fillId="0" borderId="1" xfId="0" applyFont="1" applyFill="1" applyBorder="1"/>
    <xf numFmtId="166" fontId="42" fillId="0" borderId="1" xfId="1" applyNumberFormat="1" applyFont="1" applyBorder="1"/>
    <xf numFmtId="0" fontId="42" fillId="0" borderId="1" xfId="0" applyFont="1" applyBorder="1" applyAlignment="1">
      <alignment horizontal="right"/>
    </xf>
    <xf numFmtId="166" fontId="43" fillId="0" borderId="1" xfId="1" applyNumberFormat="1" applyFont="1" applyBorder="1"/>
    <xf numFmtId="166" fontId="43" fillId="0" borderId="0" xfId="1" applyNumberFormat="1" applyFont="1" applyAlignment="1">
      <alignment horizontal="center"/>
    </xf>
    <xf numFmtId="0" fontId="4" fillId="0" borderId="0" xfId="0" applyFont="1"/>
    <xf numFmtId="167" fontId="42" fillId="0" borderId="5" xfId="0" applyNumberFormat="1" applyFont="1" applyBorder="1" applyAlignment="1">
      <alignment horizontal="center"/>
    </xf>
    <xf numFmtId="0" fontId="42" fillId="0" borderId="55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166" fontId="43" fillId="0" borderId="1" xfId="1" applyNumberFormat="1" applyFont="1" applyBorder="1" applyAlignment="1">
      <alignment horizontal="center"/>
    </xf>
    <xf numFmtId="0" fontId="15" fillId="0" borderId="94" xfId="3" applyFont="1" applyBorder="1" applyAlignment="1"/>
    <xf numFmtId="0" fontId="15" fillId="0" borderId="8" xfId="3" applyFont="1" applyBorder="1" applyAlignment="1">
      <alignment vertical="top" wrapText="1"/>
    </xf>
    <xf numFmtId="0" fontId="15" fillId="0" borderId="0" xfId="3" applyFont="1" applyBorder="1" applyAlignment="1">
      <alignment vertical="top" wrapText="1"/>
    </xf>
    <xf numFmtId="0" fontId="15" fillId="0" borderId="9" xfId="3" applyFont="1" applyBorder="1" applyAlignment="1">
      <alignment vertical="top" wrapText="1"/>
    </xf>
    <xf numFmtId="43" fontId="7" fillId="0" borderId="0" xfId="4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7" fillId="5" borderId="6" xfId="3" quotePrefix="1" applyFont="1" applyFill="1" applyBorder="1" applyAlignment="1">
      <alignment horizontal="center" vertical="center"/>
    </xf>
    <xf numFmtId="0" fontId="27" fillId="5" borderId="0" xfId="3" applyFont="1" applyFill="1" applyBorder="1" applyAlignment="1">
      <alignment horizontal="centerContinuous" vertical="center"/>
    </xf>
    <xf numFmtId="0" fontId="3" fillId="5" borderId="0" xfId="3" applyFont="1" applyFill="1" applyBorder="1" applyAlignment="1">
      <alignment horizontal="centerContinuous" vertical="center"/>
    </xf>
    <xf numFmtId="0" fontId="27" fillId="5" borderId="62" xfId="3" applyFont="1" applyFill="1" applyBorder="1" applyAlignment="1">
      <alignment vertical="center"/>
    </xf>
    <xf numFmtId="0" fontId="27" fillId="5" borderId="8" xfId="3" applyFont="1" applyFill="1" applyBorder="1" applyAlignment="1">
      <alignment horizontal="centerContinuous" vertical="center"/>
    </xf>
    <xf numFmtId="0" fontId="27" fillId="5" borderId="63" xfId="3" applyFont="1" applyFill="1" applyBorder="1" applyAlignment="1">
      <alignment horizontal="centerContinuous" vertical="center"/>
    </xf>
    <xf numFmtId="0" fontId="3" fillId="5" borderId="9" xfId="3" applyFont="1" applyFill="1" applyBorder="1" applyAlignment="1">
      <alignment vertical="center"/>
    </xf>
    <xf numFmtId="0" fontId="3" fillId="5" borderId="7" xfId="3" applyFont="1" applyFill="1" applyBorder="1" applyAlignment="1">
      <alignment vertical="center"/>
    </xf>
    <xf numFmtId="0" fontId="27" fillId="5" borderId="9" xfId="3" quotePrefix="1" applyFont="1" applyFill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right" vertical="center"/>
    </xf>
    <xf numFmtId="0" fontId="3" fillId="6" borderId="11" xfId="0" quotePrefix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33" fillId="6" borderId="10" xfId="0" applyFont="1" applyFill="1" applyBorder="1" applyAlignment="1">
      <alignment vertical="center"/>
    </xf>
    <xf numFmtId="0" fontId="33" fillId="6" borderId="11" xfId="0" applyFont="1" applyFill="1" applyBorder="1" applyAlignment="1">
      <alignment vertical="center"/>
    </xf>
    <xf numFmtId="0" fontId="33" fillId="6" borderId="11" xfId="0" applyFont="1" applyFill="1" applyBorder="1" applyAlignment="1">
      <alignment horizontal="left" vertical="center"/>
    </xf>
    <xf numFmtId="43" fontId="37" fillId="6" borderId="10" xfId="6" applyFont="1" applyFill="1" applyBorder="1" applyAlignment="1">
      <alignment vertical="center"/>
    </xf>
    <xf numFmtId="43" fontId="37" fillId="6" borderId="11" xfId="6" applyFont="1" applyFill="1" applyBorder="1" applyAlignment="1">
      <alignment vertical="center"/>
    </xf>
    <xf numFmtId="43" fontId="37" fillId="6" borderId="11" xfId="6" quotePrefix="1" applyFont="1" applyFill="1" applyBorder="1" applyAlignment="1">
      <alignment horizontal="centerContinuous" vertical="center"/>
    </xf>
    <xf numFmtId="43" fontId="37" fillId="6" borderId="84" xfId="6" applyFont="1" applyFill="1" applyBorder="1" applyAlignment="1">
      <alignment vertical="center"/>
    </xf>
    <xf numFmtId="0" fontId="19" fillId="0" borderId="42" xfId="3" applyFont="1" applyBorder="1" applyAlignment="1">
      <alignment wrapText="1"/>
    </xf>
    <xf numFmtId="0" fontId="19" fillId="0" borderId="43" xfId="3" applyFont="1" applyBorder="1" applyAlignment="1">
      <alignment wrapText="1"/>
    </xf>
    <xf numFmtId="0" fontId="19" fillId="0" borderId="5" xfId="3" applyFont="1" applyBorder="1" applyAlignment="1">
      <alignment vertical="justify" wrapText="1"/>
    </xf>
    <xf numFmtId="0" fontId="19" fillId="0" borderId="6" xfId="3" applyFont="1" applyBorder="1" applyAlignment="1">
      <alignment wrapText="1"/>
    </xf>
    <xf numFmtId="0" fontId="19" fillId="0" borderId="7" xfId="3" applyFont="1" applyBorder="1" applyAlignment="1">
      <alignment wrapText="1"/>
    </xf>
    <xf numFmtId="0" fontId="14" fillId="0" borderId="8" xfId="3" applyFont="1" applyBorder="1" applyAlignment="1">
      <alignment horizontal="left" vertical="justify" wrapText="1"/>
    </xf>
    <xf numFmtId="0" fontId="14" fillId="0" borderId="0" xfId="3" applyFont="1" applyBorder="1" applyAlignment="1">
      <alignment vertical="justify" wrapText="1"/>
    </xf>
    <xf numFmtId="0" fontId="14" fillId="0" borderId="0" xfId="3" applyFont="1" applyBorder="1" applyAlignment="1">
      <alignment wrapText="1"/>
    </xf>
    <xf numFmtId="0" fontId="14" fillId="0" borderId="9" xfId="3" applyFont="1" applyBorder="1" applyAlignment="1">
      <alignment wrapText="1"/>
    </xf>
    <xf numFmtId="0" fontId="14" fillId="0" borderId="0" xfId="3" applyFont="1" applyBorder="1" applyAlignment="1">
      <alignment horizontal="left"/>
    </xf>
    <xf numFmtId="0" fontId="14" fillId="0" borderId="0" xfId="3" applyFont="1" applyAlignment="1">
      <alignment horizontal="left"/>
    </xf>
    <xf numFmtId="0" fontId="19" fillId="0" borderId="6" xfId="3" applyFont="1" applyBorder="1" applyAlignment="1">
      <alignment horizontal="left"/>
    </xf>
    <xf numFmtId="0" fontId="6" fillId="0" borderId="0" xfId="0" applyFont="1" applyAlignment="1">
      <alignment horizontal="left"/>
    </xf>
    <xf numFmtId="43" fontId="9" fillId="7" borderId="11" xfId="6" applyFont="1" applyFill="1" applyBorder="1" applyAlignment="1">
      <alignment vertical="center"/>
    </xf>
    <xf numFmtId="0" fontId="9" fillId="4" borderId="0" xfId="3" applyFont="1" applyFill="1" applyProtection="1">
      <protection locked="0"/>
    </xf>
    <xf numFmtId="43" fontId="6" fillId="7" borderId="0" xfId="1" applyFont="1" applyFill="1" applyProtection="1">
      <protection locked="0"/>
    </xf>
    <xf numFmtId="0" fontId="9" fillId="7" borderId="0" xfId="3" applyFont="1" applyFill="1" applyProtection="1">
      <protection locked="0"/>
    </xf>
    <xf numFmtId="43" fontId="6" fillId="5" borderId="0" xfId="1" applyFont="1" applyFill="1" applyProtection="1">
      <protection locked="0"/>
    </xf>
    <xf numFmtId="0" fontId="24" fillId="0" borderId="2" xfId="3" applyFont="1" applyBorder="1" applyAlignment="1">
      <alignment horizontal="center"/>
    </xf>
    <xf numFmtId="0" fontId="24" fillId="0" borderId="3" xfId="3" applyFont="1" applyBorder="1" applyAlignment="1">
      <alignment horizontal="center"/>
    </xf>
    <xf numFmtId="0" fontId="24" fillId="0" borderId="4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24" fillId="0" borderId="8" xfId="3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4" fillId="0" borderId="9" xfId="3" applyFont="1" applyBorder="1" applyAlignment="1">
      <alignment horizontal="center"/>
    </xf>
    <xf numFmtId="0" fontId="41" fillId="0" borderId="0" xfId="3" applyFont="1" applyBorder="1" applyAlignment="1">
      <alignment horizontal="center"/>
    </xf>
    <xf numFmtId="0" fontId="41" fillId="0" borderId="9" xfId="3" applyFont="1" applyBorder="1" applyAlignment="1">
      <alignment horizontal="center"/>
    </xf>
    <xf numFmtId="0" fontId="41" fillId="0" borderId="87" xfId="3" applyFont="1" applyBorder="1" applyAlignment="1">
      <alignment horizontal="center"/>
    </xf>
    <xf numFmtId="0" fontId="41" fillId="0" borderId="88" xfId="3" applyFont="1" applyBorder="1" applyAlignment="1">
      <alignment horizontal="center"/>
    </xf>
    <xf numFmtId="0" fontId="41" fillId="0" borderId="89" xfId="3" applyFont="1" applyBorder="1" applyAlignment="1">
      <alignment horizontal="center"/>
    </xf>
    <xf numFmtId="0" fontId="15" fillId="0" borderId="0" xfId="3" applyFont="1" applyBorder="1" applyAlignment="1">
      <alignment horizontal="center" vertical="top" wrapText="1"/>
    </xf>
    <xf numFmtId="0" fontId="15" fillId="0" borderId="9" xfId="3" applyFont="1" applyBorder="1" applyAlignment="1">
      <alignment horizontal="center" vertical="top" wrapText="1"/>
    </xf>
    <xf numFmtId="0" fontId="15" fillId="0" borderId="8" xfId="3" applyFont="1" applyBorder="1" applyAlignment="1">
      <alignment horizontal="center" vertical="top" wrapText="1"/>
    </xf>
    <xf numFmtId="0" fontId="15" fillId="0" borderId="90" xfId="3" applyFont="1" applyBorder="1" applyAlignment="1">
      <alignment horizontal="center"/>
    </xf>
    <xf numFmtId="0" fontId="15" fillId="0" borderId="91" xfId="3" applyFont="1" applyBorder="1" applyAlignment="1">
      <alignment horizontal="center"/>
    </xf>
    <xf numFmtId="0" fontId="15" fillId="0" borderId="92" xfId="3" applyFont="1" applyBorder="1" applyAlignment="1">
      <alignment horizontal="center"/>
    </xf>
    <xf numFmtId="0" fontId="15" fillId="0" borderId="87" xfId="3" applyFont="1" applyBorder="1" applyAlignment="1">
      <alignment horizontal="center" vertical="top" wrapText="1"/>
    </xf>
    <xf numFmtId="0" fontId="15" fillId="0" borderId="88" xfId="3" applyFont="1" applyBorder="1" applyAlignment="1">
      <alignment horizontal="center" vertical="top" wrapText="1"/>
    </xf>
    <xf numFmtId="0" fontId="15" fillId="0" borderId="89" xfId="3" applyFont="1" applyBorder="1" applyAlignment="1">
      <alignment horizontal="center" vertical="top" wrapText="1"/>
    </xf>
    <xf numFmtId="0" fontId="15" fillId="0" borderId="38" xfId="3" applyFont="1" applyBorder="1" applyAlignment="1">
      <alignment horizontal="center"/>
    </xf>
    <xf numFmtId="0" fontId="15" fillId="0" borderId="54" xfId="3" applyFont="1" applyBorder="1" applyAlignment="1">
      <alignment horizontal="center"/>
    </xf>
    <xf numFmtId="0" fontId="15" fillId="6" borderId="71" xfId="3" applyFont="1" applyFill="1" applyBorder="1" applyAlignment="1">
      <alignment horizontal="center"/>
    </xf>
    <xf numFmtId="0" fontId="15" fillId="6" borderId="0" xfId="3" applyFont="1" applyFill="1" applyBorder="1" applyAlignment="1">
      <alignment horizontal="center"/>
    </xf>
    <xf numFmtId="0" fontId="15" fillId="6" borderId="23" xfId="3" applyFont="1" applyFill="1" applyBorder="1" applyAlignment="1">
      <alignment horizontal="center"/>
    </xf>
    <xf numFmtId="0" fontId="24" fillId="6" borderId="71" xfId="3" applyFont="1" applyFill="1" applyBorder="1" applyAlignment="1">
      <alignment horizontal="center"/>
    </xf>
    <xf numFmtId="0" fontId="24" fillId="6" borderId="0" xfId="3" applyFont="1" applyFill="1" applyBorder="1" applyAlignment="1">
      <alignment horizontal="center"/>
    </xf>
    <xf numFmtId="0" fontId="24" fillId="6" borderId="23" xfId="3" applyFont="1" applyFill="1" applyBorder="1" applyAlignment="1">
      <alignment horizontal="center"/>
    </xf>
    <xf numFmtId="0" fontId="15" fillId="6" borderId="56" xfId="3" applyFont="1" applyFill="1" applyBorder="1" applyAlignment="1">
      <alignment horizontal="center"/>
    </xf>
    <xf numFmtId="0" fontId="15" fillId="6" borderId="51" xfId="3" applyFont="1" applyFill="1" applyBorder="1" applyAlignment="1">
      <alignment horizontal="center"/>
    </xf>
    <xf numFmtId="0" fontId="15" fillId="6" borderId="97" xfId="3" applyFont="1" applyFill="1" applyBorder="1" applyAlignment="1">
      <alignment horizontal="center"/>
    </xf>
    <xf numFmtId="0" fontId="24" fillId="6" borderId="0" xfId="3" applyFont="1" applyFill="1" applyAlignment="1">
      <alignment horizontal="center"/>
    </xf>
    <xf numFmtId="0" fontId="15" fillId="6" borderId="0" xfId="3" applyFont="1" applyFill="1" applyAlignment="1">
      <alignment horizontal="center"/>
    </xf>
    <xf numFmtId="0" fontId="15" fillId="0" borderId="22" xfId="3" applyFont="1" applyBorder="1" applyAlignment="1">
      <alignment horizontal="center" vertical="center" wrapText="1"/>
    </xf>
    <xf numFmtId="0" fontId="15" fillId="0" borderId="29" xfId="3" applyFont="1" applyBorder="1" applyAlignment="1">
      <alignment horizontal="center" vertical="center" wrapText="1"/>
    </xf>
    <xf numFmtId="0" fontId="15" fillId="0" borderId="46" xfId="3" applyFont="1" applyBorder="1" applyAlignment="1">
      <alignment horizontal="center" vertical="center" wrapText="1"/>
    </xf>
    <xf numFmtId="0" fontId="15" fillId="0" borderId="39" xfId="3" applyFont="1" applyBorder="1" applyAlignment="1">
      <alignment horizontal="center"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3" xfId="0" applyFont="1" applyBorder="1" applyAlignment="1">
      <alignment horizontal="left" vertical="top" wrapText="1"/>
    </xf>
    <xf numFmtId="0" fontId="43" fillId="0" borderId="0" xfId="0" applyFont="1" applyAlignment="1">
      <alignment horizontal="left"/>
    </xf>
    <xf numFmtId="0" fontId="27" fillId="8" borderId="10" xfId="21" quotePrefix="1" applyFont="1" applyFill="1" applyBorder="1" applyAlignment="1">
      <alignment vertical="center"/>
    </xf>
    <xf numFmtId="0" fontId="27" fillId="8" borderId="11" xfId="21" quotePrefix="1" applyFont="1" applyFill="1" applyBorder="1" applyAlignment="1">
      <alignment vertical="center"/>
    </xf>
    <xf numFmtId="0" fontId="27" fillId="8" borderId="12" xfId="21" quotePrefix="1" applyFont="1" applyFill="1" applyBorder="1" applyAlignment="1">
      <alignment vertical="center"/>
    </xf>
    <xf numFmtId="0" fontId="3" fillId="8" borderId="10" xfId="21" applyFont="1" applyFill="1" applyBorder="1" applyAlignment="1">
      <alignment vertical="center"/>
    </xf>
    <xf numFmtId="0" fontId="3" fillId="8" borderId="11" xfId="21" applyFont="1" applyFill="1" applyBorder="1" applyAlignment="1">
      <alignment vertical="center"/>
    </xf>
    <xf numFmtId="0" fontId="3" fillId="8" borderId="12" xfId="21" applyFont="1" applyFill="1" applyBorder="1" applyAlignment="1">
      <alignment vertical="center"/>
    </xf>
    <xf numFmtId="0" fontId="3" fillId="8" borderId="10" xfId="21" applyFont="1" applyFill="1" applyBorder="1" applyAlignment="1">
      <alignment horizontal="left" vertical="center"/>
    </xf>
    <xf numFmtId="0" fontId="3" fillId="8" borderId="11" xfId="21" applyFont="1" applyFill="1" applyBorder="1" applyAlignment="1">
      <alignment horizontal="left" vertical="center"/>
    </xf>
    <xf numFmtId="0" fontId="3" fillId="8" borderId="12" xfId="21" applyFont="1" applyFill="1" applyBorder="1" applyAlignment="1">
      <alignment horizontal="left" vertical="center"/>
    </xf>
    <xf numFmtId="43" fontId="6" fillId="7" borderId="10" xfId="6" applyFont="1" applyFill="1" applyBorder="1" applyAlignment="1">
      <alignment horizontal="center" vertical="center"/>
    </xf>
    <xf numFmtId="43" fontId="6" fillId="7" borderId="11" xfId="6" applyFont="1" applyFill="1" applyBorder="1" applyAlignment="1">
      <alignment horizontal="center" vertical="center"/>
    </xf>
    <xf numFmtId="43" fontId="6" fillId="7" borderId="84" xfId="6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left" vertical="top" wrapText="1"/>
    </xf>
    <xf numFmtId="0" fontId="33" fillId="6" borderId="3" xfId="0" applyFont="1" applyFill="1" applyBorder="1" applyAlignment="1">
      <alignment horizontal="left" vertical="top" wrapText="1"/>
    </xf>
    <xf numFmtId="0" fontId="33" fillId="6" borderId="4" xfId="0" applyFont="1" applyFill="1" applyBorder="1" applyAlignment="1">
      <alignment horizontal="left" vertical="top" wrapText="1"/>
    </xf>
    <xf numFmtId="0" fontId="33" fillId="6" borderId="62" xfId="0" applyFont="1" applyFill="1" applyBorder="1" applyAlignment="1">
      <alignment horizontal="left" vertical="top" wrapText="1"/>
    </xf>
    <xf numFmtId="0" fontId="33" fillId="6" borderId="0" xfId="0" applyFont="1" applyFill="1" applyBorder="1" applyAlignment="1">
      <alignment horizontal="left" vertical="top" wrapText="1"/>
    </xf>
    <xf numFmtId="0" fontId="33" fillId="6" borderId="9" xfId="0" applyFont="1" applyFill="1" applyBorder="1" applyAlignment="1">
      <alignment horizontal="left" vertical="top" wrapText="1"/>
    </xf>
    <xf numFmtId="0" fontId="33" fillId="6" borderId="65" xfId="0" applyFont="1" applyFill="1" applyBorder="1" applyAlignment="1">
      <alignment horizontal="left" vertical="top" wrapText="1"/>
    </xf>
    <xf numFmtId="0" fontId="33" fillId="6" borderId="6" xfId="0" applyFont="1" applyFill="1" applyBorder="1" applyAlignment="1">
      <alignment horizontal="left" vertical="top" wrapText="1"/>
    </xf>
    <xf numFmtId="0" fontId="33" fillId="6" borderId="7" xfId="0" applyFont="1" applyFill="1" applyBorder="1" applyAlignment="1">
      <alignment horizontal="left" vertical="top" wrapText="1"/>
    </xf>
    <xf numFmtId="0" fontId="33" fillId="6" borderId="10" xfId="0" applyFont="1" applyFill="1" applyBorder="1" applyAlignment="1">
      <alignment horizontal="center" vertical="center"/>
    </xf>
    <xf numFmtId="0" fontId="33" fillId="6" borderId="1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43" fontId="6" fillId="7" borderId="12" xfId="6" applyFont="1" applyFill="1" applyBorder="1" applyAlignment="1">
      <alignment horizontal="center" vertical="center"/>
    </xf>
    <xf numFmtId="0" fontId="27" fillId="5" borderId="8" xfId="21" applyFont="1" applyFill="1" applyBorder="1" applyAlignment="1">
      <alignment horizontal="center" vertical="center"/>
    </xf>
    <xf numFmtId="0" fontId="27" fillId="5" borderId="0" xfId="21" applyFont="1" applyFill="1" applyBorder="1" applyAlignment="1">
      <alignment horizontal="center" vertical="center"/>
    </xf>
    <xf numFmtId="0" fontId="27" fillId="5" borderId="9" xfId="21" applyFont="1" applyFill="1" applyBorder="1" applyAlignment="1">
      <alignment horizontal="center" vertical="center"/>
    </xf>
    <xf numFmtId="0" fontId="27" fillId="5" borderId="2" xfId="21" applyFont="1" applyFill="1" applyBorder="1" applyAlignment="1">
      <alignment horizontal="center" vertical="center"/>
    </xf>
    <xf numFmtId="0" fontId="27" fillId="5" borderId="3" xfId="21" applyFont="1" applyFill="1" applyBorder="1" applyAlignment="1">
      <alignment horizontal="center" vertical="center"/>
    </xf>
    <xf numFmtId="0" fontId="27" fillId="5" borderId="63" xfId="21" applyFont="1" applyFill="1" applyBorder="1" applyAlignment="1">
      <alignment horizontal="center" vertical="center"/>
    </xf>
    <xf numFmtId="0" fontId="27" fillId="5" borderId="5" xfId="21" applyFont="1" applyFill="1" applyBorder="1" applyAlignment="1">
      <alignment horizontal="center" vertical="center"/>
    </xf>
    <xf numFmtId="0" fontId="27" fillId="5" borderId="6" xfId="21" applyFont="1" applyFill="1" applyBorder="1" applyAlignment="1">
      <alignment horizontal="center" vertical="center"/>
    </xf>
    <xf numFmtId="0" fontId="27" fillId="5" borderId="7" xfId="21" applyFont="1" applyFill="1" applyBorder="1" applyAlignment="1">
      <alignment horizontal="center" vertical="center"/>
    </xf>
    <xf numFmtId="0" fontId="27" fillId="5" borderId="64" xfId="21" applyFont="1" applyFill="1" applyBorder="1" applyAlignment="1">
      <alignment horizontal="center" vertical="center"/>
    </xf>
    <xf numFmtId="43" fontId="18" fillId="6" borderId="10" xfId="4" applyFont="1" applyFill="1" applyBorder="1" applyAlignment="1">
      <alignment horizontal="center" vertical="center"/>
    </xf>
    <xf numFmtId="43" fontId="18" fillId="6" borderId="11" xfId="4" applyFont="1" applyFill="1" applyBorder="1" applyAlignment="1">
      <alignment horizontal="center" vertical="center"/>
    </xf>
    <xf numFmtId="43" fontId="18" fillId="6" borderId="12" xfId="4" applyFont="1" applyFill="1" applyBorder="1" applyAlignment="1">
      <alignment horizontal="center" vertical="center"/>
    </xf>
    <xf numFmtId="43" fontId="18" fillId="6" borderId="84" xfId="4" applyFont="1" applyFill="1" applyBorder="1" applyAlignment="1">
      <alignment horizontal="center" vertical="center"/>
    </xf>
    <xf numFmtId="0" fontId="27" fillId="5" borderId="76" xfId="21" applyFont="1" applyFill="1" applyBorder="1" applyAlignment="1">
      <alignment horizontal="center" vertical="center"/>
    </xf>
    <xf numFmtId="0" fontId="27" fillId="5" borderId="77" xfId="21" applyFont="1" applyFill="1" applyBorder="1" applyAlignment="1">
      <alignment horizontal="center" vertical="center"/>
    </xf>
    <xf numFmtId="0" fontId="3" fillId="5" borderId="0" xfId="21" applyFont="1" applyFill="1" applyBorder="1" applyAlignment="1">
      <alignment horizontal="center"/>
    </xf>
    <xf numFmtId="0" fontId="3" fillId="5" borderId="63" xfId="21" applyFont="1" applyFill="1" applyBorder="1" applyAlignment="1">
      <alignment horizontal="center"/>
    </xf>
    <xf numFmtId="0" fontId="27" fillId="5" borderId="62" xfId="21" applyFont="1" applyFill="1" applyBorder="1" applyAlignment="1">
      <alignment horizontal="center" vertical="center"/>
    </xf>
    <xf numFmtId="0" fontId="36" fillId="5" borderId="67" xfId="21" applyFont="1" applyFill="1" applyBorder="1" applyAlignment="1">
      <alignment horizontal="center" vertical="center"/>
    </xf>
    <xf numFmtId="0" fontId="36" fillId="5" borderId="3" xfId="21" applyFont="1" applyFill="1" applyBorder="1" applyAlignment="1">
      <alignment horizontal="center" vertical="center"/>
    </xf>
    <xf numFmtId="0" fontId="36" fillId="5" borderId="4" xfId="21" applyFont="1" applyFill="1" applyBorder="1" applyAlignment="1">
      <alignment horizontal="center" vertical="center"/>
    </xf>
    <xf numFmtId="0" fontId="36" fillId="5" borderId="65" xfId="21" applyFont="1" applyFill="1" applyBorder="1" applyAlignment="1">
      <alignment horizontal="center" vertical="center"/>
    </xf>
    <xf numFmtId="0" fontId="36" fillId="5" borderId="6" xfId="21" applyFont="1" applyFill="1" applyBorder="1" applyAlignment="1">
      <alignment horizontal="center" vertical="center"/>
    </xf>
    <xf numFmtId="0" fontId="36" fillId="5" borderId="7" xfId="21" applyFont="1" applyFill="1" applyBorder="1" applyAlignment="1">
      <alignment horizontal="center" vertical="center"/>
    </xf>
    <xf numFmtId="0" fontId="3" fillId="6" borderId="10" xfId="21" applyFont="1" applyFill="1" applyBorder="1" applyAlignment="1">
      <alignment horizontal="center" vertical="center"/>
    </xf>
    <xf numFmtId="0" fontId="3" fillId="6" borderId="11" xfId="21" applyFont="1" applyFill="1" applyBorder="1" applyAlignment="1">
      <alignment horizontal="center" vertical="center"/>
    </xf>
    <xf numFmtId="0" fontId="3" fillId="6" borderId="12" xfId="21" applyFont="1" applyFill="1" applyBorder="1" applyAlignment="1">
      <alignment horizontal="center" vertical="center"/>
    </xf>
    <xf numFmtId="43" fontId="9" fillId="6" borderId="10" xfId="4" applyFont="1" applyFill="1" applyBorder="1" applyAlignment="1">
      <alignment horizontal="center" vertical="center"/>
    </xf>
    <xf numFmtId="43" fontId="9" fillId="6" borderId="11" xfId="4" applyFont="1" applyFill="1" applyBorder="1" applyAlignment="1">
      <alignment horizontal="center" vertical="center"/>
    </xf>
    <xf numFmtId="43" fontId="9" fillId="6" borderId="12" xfId="4" applyFont="1" applyFill="1" applyBorder="1" applyAlignment="1">
      <alignment horizontal="center" vertical="center"/>
    </xf>
    <xf numFmtId="43" fontId="9" fillId="6" borderId="84" xfId="4" applyFont="1" applyFill="1" applyBorder="1" applyAlignment="1">
      <alignment horizontal="center" vertical="center"/>
    </xf>
    <xf numFmtId="43" fontId="6" fillId="7" borderId="10" xfId="4" applyFont="1" applyFill="1" applyBorder="1" applyAlignment="1">
      <alignment horizontal="center" vertical="center"/>
    </xf>
    <xf numFmtId="43" fontId="6" fillId="7" borderId="11" xfId="4" applyFont="1" applyFill="1" applyBorder="1" applyAlignment="1">
      <alignment horizontal="center" vertical="center"/>
    </xf>
    <xf numFmtId="43" fontId="6" fillId="7" borderId="12" xfId="4" applyFont="1" applyFill="1" applyBorder="1" applyAlignment="1">
      <alignment horizontal="center" vertical="center"/>
    </xf>
    <xf numFmtId="43" fontId="6" fillId="7" borderId="84" xfId="4" applyFont="1" applyFill="1" applyBorder="1" applyAlignment="1">
      <alignment horizontal="center" vertical="center"/>
    </xf>
    <xf numFmtId="0" fontId="27" fillId="6" borderId="67" xfId="21" applyFont="1" applyFill="1" applyBorder="1" applyAlignment="1">
      <alignment horizontal="left" vertical="top" wrapText="1"/>
    </xf>
    <xf numFmtId="0" fontId="27" fillId="6" borderId="3" xfId="21" applyFont="1" applyFill="1" applyBorder="1" applyAlignment="1">
      <alignment horizontal="left" vertical="top" wrapText="1"/>
    </xf>
    <xf numFmtId="0" fontId="27" fillId="6" borderId="4" xfId="21" applyFont="1" applyFill="1" applyBorder="1" applyAlignment="1">
      <alignment horizontal="left" vertical="top" wrapText="1"/>
    </xf>
    <xf numFmtId="0" fontId="27" fillId="6" borderId="62" xfId="21" applyFont="1" applyFill="1" applyBorder="1" applyAlignment="1">
      <alignment horizontal="left" vertical="top" wrapText="1"/>
    </xf>
    <xf numFmtId="0" fontId="27" fillId="6" borderId="0" xfId="21" applyFont="1" applyFill="1" applyBorder="1" applyAlignment="1">
      <alignment horizontal="left" vertical="top" wrapText="1"/>
    </xf>
    <xf numFmtId="0" fontId="27" fillId="6" borderId="9" xfId="21" applyFont="1" applyFill="1" applyBorder="1" applyAlignment="1">
      <alignment horizontal="left" vertical="top" wrapText="1"/>
    </xf>
    <xf numFmtId="0" fontId="27" fillId="6" borderId="65" xfId="21" applyFont="1" applyFill="1" applyBorder="1" applyAlignment="1">
      <alignment horizontal="left" vertical="top" wrapText="1"/>
    </xf>
    <xf numFmtId="0" fontId="27" fillId="6" borderId="6" xfId="21" applyFont="1" applyFill="1" applyBorder="1" applyAlignment="1">
      <alignment horizontal="left" vertical="top" wrapText="1"/>
    </xf>
    <xf numFmtId="0" fontId="27" fillId="6" borderId="7" xfId="21" applyFont="1" applyFill="1" applyBorder="1" applyAlignment="1">
      <alignment horizontal="left" vertical="top" wrapText="1"/>
    </xf>
    <xf numFmtId="43" fontId="6" fillId="6" borderId="10" xfId="4" applyFont="1" applyFill="1" applyBorder="1" applyAlignment="1">
      <alignment horizontal="center" vertical="center"/>
    </xf>
    <xf numFmtId="43" fontId="6" fillId="6" borderId="11" xfId="4" applyFont="1" applyFill="1" applyBorder="1" applyAlignment="1">
      <alignment horizontal="center" vertical="center"/>
    </xf>
    <xf numFmtId="43" fontId="6" fillId="6" borderId="84" xfId="4" applyFont="1" applyFill="1" applyBorder="1" applyAlignment="1">
      <alignment horizontal="center" vertical="center"/>
    </xf>
    <xf numFmtId="0" fontId="26" fillId="6" borderId="6" xfId="21" applyFont="1" applyFill="1" applyBorder="1" applyAlignment="1">
      <alignment horizontal="center" vertical="center"/>
    </xf>
    <xf numFmtId="0" fontId="3" fillId="6" borderId="0" xfId="21" applyFont="1" applyFill="1" applyBorder="1" applyAlignment="1">
      <alignment horizontal="center" vertical="center"/>
    </xf>
    <xf numFmtId="0" fontId="3" fillId="6" borderId="3" xfId="21" applyFont="1" applyFill="1" applyBorder="1" applyAlignment="1">
      <alignment horizontal="center" vertical="top"/>
    </xf>
    <xf numFmtId="0" fontId="3" fillId="6" borderId="3" xfId="21" applyFont="1" applyFill="1" applyBorder="1" applyAlignment="1">
      <alignment horizontal="center" vertical="center"/>
    </xf>
    <xf numFmtId="0" fontId="27" fillId="5" borderId="2" xfId="3" quotePrefix="1" applyFont="1" applyFill="1" applyBorder="1" applyAlignment="1">
      <alignment horizontal="center" vertical="center"/>
    </xf>
    <xf numFmtId="0" fontId="27" fillId="5" borderId="3" xfId="3" quotePrefix="1" applyFont="1" applyFill="1" applyBorder="1" applyAlignment="1">
      <alignment horizontal="center" vertical="center"/>
    </xf>
    <xf numFmtId="0" fontId="27" fillId="5" borderId="4" xfId="3" quotePrefix="1" applyFont="1" applyFill="1" applyBorder="1" applyAlignment="1">
      <alignment horizontal="center" vertical="center"/>
    </xf>
    <xf numFmtId="0" fontId="27" fillId="5" borderId="5" xfId="3" quotePrefix="1" applyFont="1" applyFill="1" applyBorder="1" applyAlignment="1">
      <alignment horizontal="center" vertical="center"/>
    </xf>
    <xf numFmtId="0" fontId="27" fillId="5" borderId="6" xfId="3" quotePrefix="1" applyFont="1" applyFill="1" applyBorder="1" applyAlignment="1">
      <alignment horizontal="center" vertical="center"/>
    </xf>
    <xf numFmtId="0" fontId="27" fillId="5" borderId="7" xfId="3" quotePrefix="1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0" fontId="3" fillId="0" borderId="12" xfId="3" applyFont="1" applyFill="1" applyBorder="1" applyAlignment="1">
      <alignment horizontal="left" vertical="center"/>
    </xf>
    <xf numFmtId="43" fontId="9" fillId="7" borderId="11" xfId="6" applyFont="1" applyFill="1" applyBorder="1" applyAlignment="1">
      <alignment horizontal="center" vertical="center"/>
    </xf>
    <xf numFmtId="0" fontId="3" fillId="6" borderId="10" xfId="3" applyFont="1" applyFill="1" applyBorder="1" applyAlignment="1">
      <alignment horizontal="center" vertical="center"/>
    </xf>
    <xf numFmtId="0" fontId="3" fillId="6" borderId="11" xfId="3" applyFont="1" applyFill="1" applyBorder="1" applyAlignment="1">
      <alignment horizontal="center" vertical="center"/>
    </xf>
    <xf numFmtId="0" fontId="3" fillId="6" borderId="12" xfId="3" applyFont="1" applyFill="1" applyBorder="1" applyAlignment="1">
      <alignment horizontal="center" vertical="center"/>
    </xf>
    <xf numFmtId="0" fontId="3" fillId="6" borderId="67" xfId="3" quotePrefix="1" applyFont="1" applyFill="1" applyBorder="1" applyAlignment="1">
      <alignment horizontal="left" vertical="center" wrapText="1"/>
    </xf>
    <xf numFmtId="0" fontId="3" fillId="6" borderId="3" xfId="3" quotePrefix="1" applyFont="1" applyFill="1" applyBorder="1" applyAlignment="1">
      <alignment horizontal="left" vertical="center" wrapText="1"/>
    </xf>
    <xf numFmtId="0" fontId="3" fillId="6" borderId="4" xfId="3" quotePrefix="1" applyFont="1" applyFill="1" applyBorder="1" applyAlignment="1">
      <alignment horizontal="left" vertical="center" wrapText="1"/>
    </xf>
    <xf numFmtId="0" fontId="3" fillId="6" borderId="65" xfId="3" quotePrefix="1" applyFont="1" applyFill="1" applyBorder="1" applyAlignment="1">
      <alignment horizontal="left" vertical="center" wrapText="1"/>
    </xf>
    <xf numFmtId="0" fontId="3" fillId="6" borderId="6" xfId="3" quotePrefix="1" applyFont="1" applyFill="1" applyBorder="1" applyAlignment="1">
      <alignment horizontal="left" vertical="center" wrapText="1"/>
    </xf>
    <xf numFmtId="0" fontId="3" fillId="6" borderId="7" xfId="3" quotePrefix="1" applyFont="1" applyFill="1" applyBorder="1" applyAlignment="1">
      <alignment horizontal="left" vertical="center" wrapText="1"/>
    </xf>
    <xf numFmtId="43" fontId="9" fillId="7" borderId="10" xfId="6" applyFont="1" applyFill="1" applyBorder="1" applyAlignment="1">
      <alignment horizontal="center" vertical="center"/>
    </xf>
    <xf numFmtId="0" fontId="3" fillId="8" borderId="10" xfId="3" applyFont="1" applyFill="1" applyBorder="1" applyAlignment="1">
      <alignment horizontal="left" vertical="center"/>
    </xf>
    <xf numFmtId="0" fontId="3" fillId="8" borderId="11" xfId="3" applyFont="1" applyFill="1" applyBorder="1" applyAlignment="1">
      <alignment horizontal="left" vertical="center"/>
    </xf>
    <xf numFmtId="0" fontId="3" fillId="8" borderId="12" xfId="3" applyFont="1" applyFill="1" applyBorder="1" applyAlignment="1">
      <alignment horizontal="left" vertical="center"/>
    </xf>
    <xf numFmtId="43" fontId="9" fillId="6" borderId="69" xfId="3" quotePrefix="1" applyNumberFormat="1" applyFont="1" applyFill="1" applyBorder="1" applyAlignment="1">
      <alignment horizontal="center" vertical="center"/>
    </xf>
    <xf numFmtId="0" fontId="9" fillId="6" borderId="69" xfId="3" quotePrefix="1" applyFont="1" applyFill="1" applyBorder="1" applyAlignment="1">
      <alignment horizontal="center" vertical="center"/>
    </xf>
    <xf numFmtId="0" fontId="27" fillId="5" borderId="78" xfId="3" applyFont="1" applyFill="1" applyBorder="1" applyAlignment="1">
      <alignment horizontal="center" vertical="center"/>
    </xf>
    <xf numFmtId="0" fontId="27" fillId="5" borderId="79" xfId="3" applyFont="1" applyFill="1" applyBorder="1" applyAlignment="1">
      <alignment horizontal="center" vertical="center"/>
    </xf>
    <xf numFmtId="0" fontId="27" fillId="5" borderId="80" xfId="3" applyFont="1" applyFill="1" applyBorder="1" applyAlignment="1">
      <alignment horizontal="center" vertical="center"/>
    </xf>
    <xf numFmtId="0" fontId="27" fillId="5" borderId="81" xfId="3" applyFont="1" applyFill="1" applyBorder="1" applyAlignment="1">
      <alignment horizontal="center" vertical="center"/>
    </xf>
    <xf numFmtId="0" fontId="27" fillId="5" borderId="82" xfId="3" applyFont="1" applyFill="1" applyBorder="1" applyAlignment="1">
      <alignment horizontal="center" vertical="center"/>
    </xf>
    <xf numFmtId="0" fontId="33" fillId="6" borderId="10" xfId="3" applyFont="1" applyFill="1" applyBorder="1" applyAlignment="1">
      <alignment horizontal="center" vertical="center"/>
    </xf>
    <xf numFmtId="0" fontId="33" fillId="6" borderId="11" xfId="3" applyFont="1" applyFill="1" applyBorder="1" applyAlignment="1">
      <alignment horizontal="center" vertical="center"/>
    </xf>
    <xf numFmtId="0" fontId="33" fillId="6" borderId="12" xfId="3" applyFont="1" applyFill="1" applyBorder="1" applyAlignment="1">
      <alignment horizontal="center" vertical="center"/>
    </xf>
    <xf numFmtId="0" fontId="29" fillId="6" borderId="3" xfId="3" applyFont="1" applyFill="1" applyBorder="1" applyAlignment="1">
      <alignment horizontal="center" vertical="center"/>
    </xf>
    <xf numFmtId="0" fontId="29" fillId="0" borderId="3" xfId="3" applyFont="1" applyFill="1" applyBorder="1" applyAlignment="1">
      <alignment horizontal="center" vertical="center"/>
    </xf>
    <xf numFmtId="0" fontId="13" fillId="6" borderId="6" xfId="3" applyFont="1" applyFill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2" fillId="0" borderId="6" xfId="3" applyFont="1" applyFill="1" applyBorder="1" applyAlignment="1">
      <alignment horizontal="center"/>
    </xf>
    <xf numFmtId="0" fontId="8" fillId="0" borderId="6" xfId="3" applyFill="1" applyBorder="1" applyAlignment="1">
      <alignment horizontal="center" vertical="center"/>
    </xf>
    <xf numFmtId="0" fontId="29" fillId="6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66" xfId="3" applyFont="1" applyFill="1" applyBorder="1" applyAlignment="1">
      <alignment horizontal="center" vertical="center"/>
    </xf>
    <xf numFmtId="0" fontId="27" fillId="0" borderId="72" xfId="3" applyFont="1" applyBorder="1" applyAlignment="1">
      <alignment horizontal="center" vertical="center"/>
    </xf>
    <xf numFmtId="0" fontId="27" fillId="0" borderId="27" xfId="3" applyFont="1" applyBorder="1" applyAlignment="1">
      <alignment horizontal="center" vertical="center"/>
    </xf>
    <xf numFmtId="0" fontId="29" fillId="0" borderId="3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6" borderId="66" xfId="3" applyFont="1" applyFill="1" applyBorder="1" applyAlignment="1">
      <alignment horizontal="center" vertical="center"/>
    </xf>
    <xf numFmtId="0" fontId="29" fillId="6" borderId="69" xfId="3" applyFont="1" applyFill="1" applyBorder="1" applyAlignment="1">
      <alignment horizontal="center" vertical="center"/>
    </xf>
    <xf numFmtId="0" fontId="29" fillId="0" borderId="69" xfId="3" applyFont="1" applyFill="1" applyBorder="1" applyAlignment="1">
      <alignment horizontal="center" vertical="center"/>
    </xf>
    <xf numFmtId="0" fontId="29" fillId="0" borderId="85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vertical="center" wrapText="1"/>
    </xf>
    <xf numFmtId="0" fontId="11" fillId="0" borderId="4" xfId="3" applyFont="1" applyBorder="1" applyAlignment="1">
      <alignment vertical="center" wrapText="1"/>
    </xf>
    <xf numFmtId="0" fontId="11" fillId="0" borderId="5" xfId="3" applyFont="1" applyBorder="1" applyAlignment="1">
      <alignment vertical="center" wrapText="1"/>
    </xf>
    <xf numFmtId="0" fontId="11" fillId="0" borderId="6" xfId="3" applyFont="1" applyBorder="1" applyAlignment="1">
      <alignment vertical="center" wrapText="1"/>
    </xf>
    <xf numFmtId="0" fontId="11" fillId="0" borderId="7" xfId="3" applyFont="1" applyBorder="1" applyAlignment="1">
      <alignment vertical="center" wrapText="1"/>
    </xf>
    <xf numFmtId="0" fontId="9" fillId="0" borderId="2" xfId="3" applyFont="1" applyBorder="1" applyAlignment="1">
      <alignment wrapText="1"/>
    </xf>
    <xf numFmtId="0" fontId="9" fillId="0" borderId="3" xfId="3" applyFont="1" applyBorder="1" applyAlignment="1">
      <alignment wrapText="1"/>
    </xf>
    <xf numFmtId="0" fontId="9" fillId="0" borderId="4" xfId="3" applyFont="1" applyBorder="1" applyAlignment="1">
      <alignment wrapText="1"/>
    </xf>
    <xf numFmtId="14" fontId="9" fillId="5" borderId="5" xfId="3" applyNumberFormat="1" applyFont="1" applyFill="1" applyBorder="1" applyAlignment="1" applyProtection="1">
      <alignment horizontal="left" vertical="justify" wrapText="1"/>
      <protection locked="0"/>
    </xf>
    <xf numFmtId="14" fontId="9" fillId="5" borderId="6" xfId="3" applyNumberFormat="1" applyFont="1" applyFill="1" applyBorder="1" applyAlignment="1" applyProtection="1">
      <alignment horizontal="left" vertical="justify" wrapText="1"/>
      <protection locked="0"/>
    </xf>
    <xf numFmtId="14" fontId="9" fillId="5" borderId="7" xfId="3" applyNumberFormat="1" applyFont="1" applyFill="1" applyBorder="1" applyAlignment="1" applyProtection="1">
      <alignment horizontal="left" vertical="justify" wrapText="1"/>
      <protection locked="0"/>
    </xf>
    <xf numFmtId="0" fontId="9" fillId="0" borderId="2" xfId="3" applyFont="1" applyBorder="1" applyAlignment="1">
      <alignment horizontal="center" wrapText="1"/>
    </xf>
    <xf numFmtId="0" fontId="9" fillId="0" borderId="3" xfId="3" applyFont="1" applyBorder="1" applyAlignment="1">
      <alignment horizontal="center" wrapText="1"/>
    </xf>
    <xf numFmtId="0" fontId="9" fillId="0" borderId="4" xfId="3" applyFont="1" applyBorder="1" applyAlignment="1">
      <alignment horizontal="center" wrapText="1"/>
    </xf>
    <xf numFmtId="0" fontId="9" fillId="0" borderId="8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0" fontId="9" fillId="0" borderId="9" xfId="3" applyFont="1" applyBorder="1" applyAlignment="1">
      <alignment horizontal="center" wrapText="1"/>
    </xf>
    <xf numFmtId="0" fontId="10" fillId="0" borderId="8" xfId="3" applyFont="1" applyBorder="1" applyAlignment="1">
      <alignment horizontal="center" wrapText="1"/>
    </xf>
    <xf numFmtId="0" fontId="10" fillId="0" borderId="0" xfId="3" applyFont="1" applyBorder="1" applyAlignment="1">
      <alignment horizontal="center" wrapText="1"/>
    </xf>
    <xf numFmtId="0" fontId="10" fillId="0" borderId="9" xfId="3" applyFont="1" applyBorder="1" applyAlignment="1">
      <alignment horizontal="center" wrapText="1"/>
    </xf>
    <xf numFmtId="0" fontId="10" fillId="5" borderId="8" xfId="3" applyFont="1" applyFill="1" applyBorder="1" applyAlignment="1" applyProtection="1">
      <alignment horizontal="center" wrapText="1"/>
      <protection locked="0"/>
    </xf>
    <xf numFmtId="0" fontId="10" fillId="5" borderId="0" xfId="3" applyFont="1" applyFill="1" applyBorder="1" applyAlignment="1" applyProtection="1">
      <alignment horizontal="center" wrapText="1"/>
      <protection locked="0"/>
    </xf>
    <xf numFmtId="0" fontId="10" fillId="5" borderId="9" xfId="3" applyFont="1" applyFill="1" applyBorder="1" applyAlignment="1" applyProtection="1">
      <alignment horizontal="center" wrapText="1"/>
      <protection locked="0"/>
    </xf>
    <xf numFmtId="0" fontId="9" fillId="0" borderId="5" xfId="3" applyFont="1" applyBorder="1" applyAlignment="1">
      <alignment horizontal="center" wrapText="1"/>
    </xf>
    <xf numFmtId="0" fontId="9" fillId="0" borderId="6" xfId="3" applyFont="1" applyBorder="1" applyAlignment="1">
      <alignment horizontal="center" wrapText="1"/>
    </xf>
    <xf numFmtId="0" fontId="9" fillId="0" borderId="6" xfId="3" applyFont="1" applyBorder="1" applyAlignment="1">
      <alignment wrapText="1"/>
    </xf>
    <xf numFmtId="0" fontId="9" fillId="0" borderId="7" xfId="3" applyFont="1" applyBorder="1" applyAlignment="1">
      <alignment wrapText="1"/>
    </xf>
    <xf numFmtId="0" fontId="12" fillId="0" borderId="2" xfId="3" applyFont="1" applyBorder="1" applyAlignment="1">
      <alignment wrapText="1"/>
    </xf>
    <xf numFmtId="0" fontId="12" fillId="0" borderId="3" xfId="3" applyFont="1" applyBorder="1" applyAlignment="1">
      <alignment wrapText="1"/>
    </xf>
    <xf numFmtId="0" fontId="12" fillId="0" borderId="4" xfId="3" applyFont="1" applyBorder="1" applyAlignment="1">
      <alignment wrapText="1"/>
    </xf>
    <xf numFmtId="0" fontId="12" fillId="0" borderId="8" xfId="3" applyFont="1" applyBorder="1" applyAlignment="1">
      <alignment wrapText="1"/>
    </xf>
    <xf numFmtId="0" fontId="12" fillId="0" borderId="0" xfId="3" applyFont="1" applyBorder="1" applyAlignment="1">
      <alignment wrapText="1"/>
    </xf>
    <xf numFmtId="0" fontId="12" fillId="0" borderId="9" xfId="3" applyFont="1" applyBorder="1" applyAlignment="1">
      <alignment wrapText="1"/>
    </xf>
    <xf numFmtId="0" fontId="12" fillId="0" borderId="5" xfId="3" applyFont="1" applyBorder="1" applyAlignment="1">
      <alignment wrapText="1"/>
    </xf>
    <xf numFmtId="0" fontId="12" fillId="0" borderId="6" xfId="3" applyFont="1" applyBorder="1" applyAlignment="1">
      <alignment wrapText="1"/>
    </xf>
    <xf numFmtId="0" fontId="12" fillId="0" borderId="7" xfId="3" applyFont="1" applyBorder="1" applyAlignment="1">
      <alignment wrapText="1"/>
    </xf>
    <xf numFmtId="0" fontId="9" fillId="0" borderId="8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9" fillId="0" borderId="5" xfId="3" applyFont="1" applyBorder="1" applyAlignment="1">
      <alignment wrapText="1"/>
    </xf>
    <xf numFmtId="0" fontId="9" fillId="0" borderId="24" xfId="3" applyFont="1" applyBorder="1" applyAlignment="1">
      <alignment vertical="center" wrapText="1"/>
    </xf>
    <xf numFmtId="0" fontId="9" fillId="0" borderId="25" xfId="3" applyFont="1" applyBorder="1" applyAlignment="1">
      <alignment vertical="center" wrapText="1"/>
    </xf>
    <xf numFmtId="0" fontId="9" fillId="0" borderId="26" xfId="3" applyFont="1" applyBorder="1" applyAlignment="1">
      <alignment vertical="center" wrapText="1"/>
    </xf>
    <xf numFmtId="0" fontId="9" fillId="0" borderId="13" xfId="3" applyFont="1" applyBorder="1" applyAlignment="1">
      <alignment vertical="center" wrapText="1"/>
    </xf>
    <xf numFmtId="0" fontId="9" fillId="0" borderId="14" xfId="3" applyFont="1" applyBorder="1" applyAlignment="1">
      <alignment vertical="center" wrapText="1"/>
    </xf>
    <xf numFmtId="0" fontId="9" fillId="0" borderId="15" xfId="3" applyFont="1" applyBorder="1" applyAlignment="1">
      <alignment vertical="center" wrapText="1"/>
    </xf>
    <xf numFmtId="0" fontId="9" fillId="0" borderId="16" xfId="3" applyFont="1" applyBorder="1" applyAlignment="1">
      <alignment vertical="center" wrapText="1"/>
    </xf>
    <xf numFmtId="0" fontId="9" fillId="0" borderId="17" xfId="3" applyFont="1" applyBorder="1" applyAlignment="1">
      <alignment vertical="center" wrapText="1"/>
    </xf>
    <xf numFmtId="0" fontId="9" fillId="0" borderId="18" xfId="3" applyFont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8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9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vertical="center" wrapText="1"/>
    </xf>
    <xf numFmtId="0" fontId="4" fillId="0" borderId="6" xfId="3" applyFont="1" applyFill="1" applyBorder="1" applyAlignment="1">
      <alignment vertical="center" wrapText="1"/>
    </xf>
    <xf numFmtId="0" fontId="4" fillId="0" borderId="7" xfId="3" applyFont="1" applyFill="1" applyBorder="1" applyAlignment="1">
      <alignment vertical="center" wrapText="1"/>
    </xf>
    <xf numFmtId="0" fontId="9" fillId="0" borderId="19" xfId="3" applyFont="1" applyBorder="1" applyAlignment="1">
      <alignment wrapText="1"/>
    </xf>
    <xf numFmtId="0" fontId="9" fillId="0" borderId="20" xfId="3" applyFont="1" applyBorder="1" applyAlignment="1">
      <alignment wrapText="1"/>
    </xf>
    <xf numFmtId="0" fontId="9" fillId="0" borderId="21" xfId="3" applyFont="1" applyBorder="1" applyAlignment="1">
      <alignment wrapText="1"/>
    </xf>
    <xf numFmtId="0" fontId="7" fillId="0" borderId="28" xfId="3" applyFont="1" applyFill="1" applyBorder="1" applyAlignment="1">
      <alignment wrapText="1"/>
    </xf>
    <xf numFmtId="0" fontId="7" fillId="0" borderId="29" xfId="3" applyFont="1" applyFill="1" applyBorder="1" applyAlignment="1">
      <alignment wrapText="1"/>
    </xf>
    <xf numFmtId="0" fontId="7" fillId="0" borderId="30" xfId="3" applyFont="1" applyFill="1" applyBorder="1" applyAlignment="1">
      <alignment wrapText="1"/>
    </xf>
    <xf numFmtId="0" fontId="7" fillId="0" borderId="31" xfId="3" applyFont="1" applyFill="1" applyBorder="1" applyAlignment="1">
      <alignment wrapText="1"/>
    </xf>
    <xf numFmtId="0" fontId="7" fillId="0" borderId="32" xfId="3" applyFont="1" applyFill="1" applyBorder="1" applyAlignment="1">
      <alignment wrapText="1"/>
    </xf>
    <xf numFmtId="0" fontId="7" fillId="0" borderId="33" xfId="3" applyFont="1" applyFill="1" applyBorder="1" applyAlignment="1">
      <alignment wrapText="1"/>
    </xf>
    <xf numFmtId="0" fontId="9" fillId="0" borderId="8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43" fontId="12" fillId="0" borderId="0" xfId="4" applyFont="1" applyBorder="1" applyAlignment="1">
      <alignment horizontal="center" wrapText="1"/>
    </xf>
    <xf numFmtId="43" fontId="12" fillId="0" borderId="50" xfId="3" applyNumberFormat="1" applyFont="1" applyBorder="1" applyAlignment="1">
      <alignment horizontal="center" wrapText="1"/>
    </xf>
    <xf numFmtId="0" fontId="12" fillId="0" borderId="50" xfId="3" applyFont="1" applyBorder="1" applyAlignment="1">
      <alignment horizontal="center" wrapText="1"/>
    </xf>
    <xf numFmtId="0" fontId="10" fillId="0" borderId="3" xfId="3" applyFont="1" applyBorder="1" applyAlignment="1">
      <alignment vertical="justify" wrapText="1"/>
    </xf>
    <xf numFmtId="0" fontId="15" fillId="0" borderId="41" xfId="3" applyFont="1" applyBorder="1" applyAlignment="1">
      <alignment horizontal="left"/>
    </xf>
    <xf numFmtId="0" fontId="15" fillId="0" borderId="42" xfId="3" applyFont="1" applyBorder="1" applyAlignment="1">
      <alignment horizontal="left"/>
    </xf>
    <xf numFmtId="0" fontId="15" fillId="0" borderId="43" xfId="3" applyFont="1" applyBorder="1" applyAlignment="1">
      <alignment horizontal="left"/>
    </xf>
    <xf numFmtId="0" fontId="10" fillId="0" borderId="31" xfId="3" applyFont="1" applyBorder="1" applyAlignment="1">
      <alignment horizontal="center" vertical="center" wrapText="1"/>
    </xf>
    <xf numFmtId="0" fontId="9" fillId="0" borderId="32" xfId="3" applyFont="1" applyBorder="1" applyAlignment="1">
      <alignment horizontal="center" vertical="center" wrapText="1"/>
    </xf>
    <xf numFmtId="0" fontId="10" fillId="0" borderId="4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wrapText="1"/>
    </xf>
    <xf numFmtId="0" fontId="9" fillId="0" borderId="25" xfId="3" applyFont="1" applyBorder="1" applyAlignment="1">
      <alignment horizontal="center" wrapText="1"/>
    </xf>
    <xf numFmtId="0" fontId="9" fillId="0" borderId="46" xfId="3" applyFont="1" applyBorder="1" applyAlignment="1">
      <alignment horizontal="center" wrapText="1"/>
    </xf>
    <xf numFmtId="0" fontId="9" fillId="0" borderId="47" xfId="3" applyFont="1" applyBorder="1" applyAlignment="1">
      <alignment horizontal="center" wrapText="1"/>
    </xf>
    <xf numFmtId="0" fontId="9" fillId="0" borderId="48" xfId="3" applyFont="1" applyBorder="1" applyAlignment="1">
      <alignment horizontal="center" wrapText="1"/>
    </xf>
    <xf numFmtId="0" fontId="9" fillId="5" borderId="49" xfId="3" applyFont="1" applyFill="1" applyBorder="1" applyAlignment="1" applyProtection="1">
      <alignment horizontal="left" vertical="top" wrapText="1"/>
      <protection locked="0"/>
    </xf>
    <xf numFmtId="0" fontId="9" fillId="5" borderId="42" xfId="3" applyFont="1" applyFill="1" applyBorder="1" applyAlignment="1" applyProtection="1">
      <alignment horizontal="left" vertical="top" wrapText="1"/>
      <protection locked="0"/>
    </xf>
    <xf numFmtId="0" fontId="9" fillId="5" borderId="43" xfId="3" applyFont="1" applyFill="1" applyBorder="1" applyAlignment="1" applyProtection="1">
      <alignment horizontal="left" vertical="top" wrapText="1"/>
      <protection locked="0"/>
    </xf>
    <xf numFmtId="0" fontId="9" fillId="5" borderId="8" xfId="3" applyFont="1" applyFill="1" applyBorder="1" applyAlignment="1" applyProtection="1">
      <alignment horizontal="left" vertical="top" wrapText="1"/>
      <protection locked="0"/>
    </xf>
    <xf numFmtId="0" fontId="9" fillId="5" borderId="0" xfId="3" applyFont="1" applyFill="1" applyBorder="1" applyAlignment="1" applyProtection="1">
      <alignment horizontal="left" vertical="top" wrapText="1"/>
      <protection locked="0"/>
    </xf>
    <xf numFmtId="0" fontId="9" fillId="5" borderId="9" xfId="3" applyFont="1" applyFill="1" applyBorder="1" applyAlignment="1" applyProtection="1">
      <alignment horizontal="left" vertical="top" wrapText="1"/>
      <protection locked="0"/>
    </xf>
    <xf numFmtId="43" fontId="16" fillId="0" borderId="8" xfId="3" applyNumberFormat="1" applyFont="1" applyBorder="1" applyAlignment="1">
      <alignment horizontal="center" wrapText="1"/>
    </xf>
    <xf numFmtId="0" fontId="16" fillId="0" borderId="0" xfId="3" applyFont="1" applyBorder="1" applyAlignment="1">
      <alignment horizontal="center" wrapText="1"/>
    </xf>
    <xf numFmtId="0" fontId="16" fillId="0" borderId="9" xfId="3" applyFont="1" applyBorder="1" applyAlignment="1">
      <alignment horizontal="center" wrapText="1"/>
    </xf>
    <xf numFmtId="0" fontId="16" fillId="0" borderId="8" xfId="3" applyFont="1" applyBorder="1" applyAlignment="1">
      <alignment horizontal="center" wrapText="1"/>
    </xf>
    <xf numFmtId="0" fontId="15" fillId="0" borderId="2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34" xfId="3" applyFont="1" applyBorder="1" applyAlignment="1">
      <alignment horizontal="left" vertical="top" wrapText="1"/>
    </xf>
    <xf numFmtId="0" fontId="15" fillId="0" borderId="8" xfId="3" applyFont="1" applyBorder="1" applyAlignment="1">
      <alignment horizontal="left" vertical="top" wrapText="1"/>
    </xf>
    <xf numFmtId="0" fontId="15" fillId="0" borderId="0" xfId="3" applyFont="1" applyBorder="1" applyAlignment="1">
      <alignment horizontal="left" vertical="top" wrapText="1"/>
    </xf>
    <xf numFmtId="0" fontId="15" fillId="0" borderId="23" xfId="3" applyFont="1" applyBorder="1" applyAlignment="1">
      <alignment horizontal="left" vertical="top" wrapText="1"/>
    </xf>
    <xf numFmtId="0" fontId="15" fillId="0" borderId="5" xfId="3" applyFont="1" applyBorder="1" applyAlignment="1">
      <alignment horizontal="left" vertical="top" wrapText="1"/>
    </xf>
    <xf numFmtId="0" fontId="15" fillId="0" borderId="6" xfId="3" applyFont="1" applyBorder="1" applyAlignment="1">
      <alignment horizontal="left" vertical="top" wrapText="1"/>
    </xf>
    <xf numFmtId="0" fontId="15" fillId="0" borderId="44" xfId="3" applyFont="1" applyBorder="1" applyAlignment="1">
      <alignment horizontal="left" vertical="top" wrapText="1"/>
    </xf>
    <xf numFmtId="0" fontId="5" fillId="0" borderId="70" xfId="3" applyFont="1" applyFill="1" applyBorder="1" applyAlignment="1">
      <alignment horizontal="left" vertical="top" wrapText="1"/>
    </xf>
    <xf numFmtId="0" fontId="5" fillId="0" borderId="3" xfId="3" applyFont="1" applyFill="1" applyBorder="1" applyAlignment="1">
      <alignment horizontal="left" vertical="top" wrapText="1"/>
    </xf>
    <xf numFmtId="0" fontId="5" fillId="0" borderId="4" xfId="3" applyFont="1" applyFill="1" applyBorder="1" applyAlignment="1">
      <alignment horizontal="left" vertical="top" wrapText="1"/>
    </xf>
    <xf numFmtId="0" fontId="5" fillId="0" borderId="71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9" xfId="3" applyFont="1" applyFill="1" applyBorder="1" applyAlignment="1">
      <alignment horizontal="left" vertical="top" wrapText="1"/>
    </xf>
    <xf numFmtId="0" fontId="5" fillId="0" borderId="45" xfId="3" applyFont="1" applyFill="1" applyBorder="1" applyAlignment="1">
      <alignment horizontal="left" vertical="top" wrapText="1"/>
    </xf>
    <xf numFmtId="0" fontId="5" fillId="0" borderId="6" xfId="3" applyFont="1" applyFill="1" applyBorder="1" applyAlignment="1">
      <alignment horizontal="left" vertical="top" wrapText="1"/>
    </xf>
    <xf numFmtId="0" fontId="5" fillId="0" borderId="7" xfId="3" applyFont="1" applyFill="1" applyBorder="1" applyAlignment="1">
      <alignment horizontal="left" vertical="top" wrapText="1"/>
    </xf>
    <xf numFmtId="0" fontId="15" fillId="0" borderId="36" xfId="3" applyFont="1" applyBorder="1" applyAlignment="1">
      <alignment horizontal="left" wrapText="1"/>
    </xf>
    <xf numFmtId="0" fontId="15" fillId="0" borderId="35" xfId="3" applyFont="1" applyBorder="1" applyAlignment="1">
      <alignment horizontal="left" wrapText="1"/>
    </xf>
    <xf numFmtId="0" fontId="10" fillId="0" borderId="35" xfId="3" applyFont="1" applyBorder="1" applyAlignment="1">
      <alignment horizontal="center" wrapText="1"/>
    </xf>
    <xf numFmtId="0" fontId="10" fillId="0" borderId="37" xfId="3" applyFont="1" applyBorder="1" applyAlignment="1">
      <alignment horizontal="center" wrapText="1"/>
    </xf>
    <xf numFmtId="0" fontId="15" fillId="0" borderId="40" xfId="3" applyFont="1" applyBorder="1" applyAlignment="1">
      <alignment wrapText="1"/>
    </xf>
    <xf numFmtId="0" fontId="15" fillId="0" borderId="22" xfId="3" applyFont="1" applyBorder="1" applyAlignment="1">
      <alignment wrapText="1"/>
    </xf>
    <xf numFmtId="0" fontId="10" fillId="0" borderId="8" xfId="3" applyFont="1" applyBorder="1" applyAlignment="1">
      <alignment horizontal="center" vertical="top" wrapText="1"/>
    </xf>
    <xf numFmtId="0" fontId="10" fillId="0" borderId="0" xfId="3" applyFont="1" applyBorder="1" applyAlignment="1">
      <alignment horizontal="center" vertical="top" wrapText="1"/>
    </xf>
    <xf numFmtId="0" fontId="10" fillId="0" borderId="9" xfId="3" applyFont="1" applyBorder="1" applyAlignment="1">
      <alignment horizontal="center" vertical="top" wrapText="1"/>
    </xf>
    <xf numFmtId="0" fontId="10" fillId="0" borderId="57" xfId="3" applyFont="1" applyBorder="1" applyAlignment="1">
      <alignment horizontal="center" vertical="top" wrapText="1"/>
    </xf>
    <xf numFmtId="0" fontId="10" fillId="0" borderId="51" xfId="3" applyFont="1" applyBorder="1" applyAlignment="1">
      <alignment horizontal="center" vertical="top" wrapText="1"/>
    </xf>
    <xf numFmtId="0" fontId="10" fillId="0" borderId="52" xfId="3" applyFont="1" applyBorder="1" applyAlignment="1">
      <alignment horizontal="center" vertical="top" wrapText="1"/>
    </xf>
    <xf numFmtId="0" fontId="12" fillId="0" borderId="13" xfId="3" applyFont="1" applyBorder="1" applyAlignment="1">
      <alignment horizontal="left" vertical="center" wrapText="1"/>
    </xf>
    <xf numFmtId="0" fontId="12" fillId="0" borderId="14" xfId="3" applyFont="1" applyBorder="1" applyAlignment="1">
      <alignment horizontal="left" vertical="center" wrapText="1"/>
    </xf>
    <xf numFmtId="0" fontId="9" fillId="0" borderId="46" xfId="3" applyFont="1" applyBorder="1" applyAlignment="1">
      <alignment wrapText="1"/>
    </xf>
    <xf numFmtId="0" fontId="9" fillId="0" borderId="47" xfId="3" applyFont="1" applyBorder="1" applyAlignment="1">
      <alignment wrapText="1"/>
    </xf>
    <xf numFmtId="0" fontId="12" fillId="0" borderId="40" xfId="3" applyFont="1" applyBorder="1" applyAlignment="1">
      <alignment horizontal="left" vertical="center" wrapText="1"/>
    </xf>
    <xf numFmtId="0" fontId="12" fillId="0" borderId="22" xfId="3" applyFont="1" applyBorder="1" applyAlignment="1">
      <alignment horizontal="left" vertical="center" wrapText="1"/>
    </xf>
    <xf numFmtId="0" fontId="12" fillId="0" borderId="53" xfId="3" applyFont="1" applyBorder="1" applyAlignment="1">
      <alignment horizontal="left" vertical="center" wrapText="1"/>
    </xf>
    <xf numFmtId="0" fontId="9" fillId="0" borderId="54" xfId="3" applyFont="1" applyBorder="1" applyAlignment="1">
      <alignment wrapText="1"/>
    </xf>
    <xf numFmtId="0" fontId="9" fillId="0" borderId="14" xfId="3" applyFont="1" applyBorder="1" applyAlignment="1">
      <alignment wrapText="1"/>
    </xf>
    <xf numFmtId="0" fontId="9" fillId="0" borderId="15" xfId="3" applyFont="1" applyBorder="1" applyAlignment="1">
      <alignment wrapText="1"/>
    </xf>
    <xf numFmtId="14" fontId="9" fillId="0" borderId="17" xfId="3" applyNumberFormat="1" applyFont="1" applyBorder="1" applyAlignment="1">
      <alignment horizontal="center" wrapText="1"/>
    </xf>
    <xf numFmtId="0" fontId="9" fillId="0" borderId="17" xfId="3" applyFont="1" applyBorder="1" applyAlignment="1">
      <alignment horizontal="center" wrapText="1"/>
    </xf>
    <xf numFmtId="0" fontId="9" fillId="0" borderId="18" xfId="3" applyFont="1" applyBorder="1" applyAlignment="1">
      <alignment horizontal="center" wrapText="1"/>
    </xf>
    <xf numFmtId="0" fontId="10" fillId="0" borderId="51" xfId="3" applyFont="1" applyBorder="1" applyAlignment="1">
      <alignment horizontal="left"/>
    </xf>
    <xf numFmtId="0" fontId="10" fillId="0" borderId="35" xfId="3" applyFont="1" applyBorder="1" applyAlignment="1">
      <alignment horizontal="left"/>
    </xf>
    <xf numFmtId="0" fontId="10" fillId="0" borderId="37" xfId="3" applyFont="1" applyBorder="1" applyAlignment="1">
      <alignment horizontal="left"/>
    </xf>
    <xf numFmtId="0" fontId="12" fillId="0" borderId="2" xfId="3" applyFont="1" applyBorder="1" applyAlignment="1">
      <alignment horizontal="left"/>
    </xf>
    <xf numFmtId="0" fontId="12" fillId="0" borderId="3" xfId="3" applyFont="1" applyBorder="1" applyAlignment="1">
      <alignment horizontal="left"/>
    </xf>
    <xf numFmtId="0" fontId="12" fillId="0" borderId="4" xfId="3" applyFont="1" applyBorder="1" applyAlignment="1">
      <alignment horizontal="left"/>
    </xf>
    <xf numFmtId="0" fontId="10" fillId="5" borderId="41" xfId="3" applyFont="1" applyFill="1" applyBorder="1" applyAlignment="1" applyProtection="1">
      <alignment horizontal="center" vertical="center" wrapText="1"/>
      <protection locked="0"/>
    </xf>
    <xf numFmtId="0" fontId="10" fillId="5" borderId="42" xfId="3" applyFont="1" applyFill="1" applyBorder="1" applyAlignment="1" applyProtection="1">
      <alignment horizontal="center" vertical="center" wrapText="1"/>
      <protection locked="0"/>
    </xf>
    <xf numFmtId="0" fontId="10" fillId="5" borderId="43" xfId="3" applyFont="1" applyFill="1" applyBorder="1" applyAlignment="1" applyProtection="1">
      <alignment horizontal="center" vertical="center" wrapText="1"/>
      <protection locked="0"/>
    </xf>
    <xf numFmtId="0" fontId="10" fillId="5" borderId="56" xfId="3" applyFont="1" applyFill="1" applyBorder="1" applyAlignment="1" applyProtection="1">
      <alignment horizontal="center" vertical="center" wrapText="1"/>
      <protection locked="0"/>
    </xf>
    <xf numFmtId="0" fontId="10" fillId="5" borderId="51" xfId="3" applyFont="1" applyFill="1" applyBorder="1" applyAlignment="1" applyProtection="1">
      <alignment horizontal="center" vertical="center" wrapText="1"/>
      <protection locked="0"/>
    </xf>
    <xf numFmtId="0" fontId="10" fillId="5" borderId="52" xfId="3" applyFont="1" applyFill="1" applyBorder="1" applyAlignment="1" applyProtection="1">
      <alignment horizontal="center" vertical="center" wrapText="1"/>
      <protection locked="0"/>
    </xf>
    <xf numFmtId="0" fontId="12" fillId="0" borderId="14" xfId="3" applyFont="1" applyBorder="1" applyAlignment="1">
      <alignment horizontal="left"/>
    </xf>
    <xf numFmtId="0" fontId="12" fillId="0" borderId="13" xfId="3" applyFont="1" applyBorder="1" applyAlignment="1">
      <alignment horizontal="left"/>
    </xf>
    <xf numFmtId="0" fontId="10" fillId="5" borderId="14" xfId="3" applyFont="1" applyFill="1" applyBorder="1" applyAlignment="1" applyProtection="1">
      <alignment horizontal="center" vertical="center" wrapText="1"/>
      <protection locked="0"/>
    </xf>
    <xf numFmtId="0" fontId="10" fillId="5" borderId="15" xfId="3" applyFont="1" applyFill="1" applyBorder="1" applyAlignment="1" applyProtection="1">
      <alignment horizontal="center" vertical="center" wrapText="1"/>
      <protection locked="0"/>
    </xf>
    <xf numFmtId="0" fontId="15" fillId="5" borderId="14" xfId="3" applyFont="1" applyFill="1" applyBorder="1" applyAlignment="1" applyProtection="1">
      <alignment horizontal="center" vertical="center" wrapText="1"/>
      <protection locked="0"/>
    </xf>
    <xf numFmtId="0" fontId="15" fillId="5" borderId="15" xfId="3" applyFont="1" applyFill="1" applyBorder="1" applyAlignment="1" applyProtection="1">
      <alignment horizontal="center" vertical="center" wrapText="1"/>
      <protection locked="0"/>
    </xf>
    <xf numFmtId="0" fontId="19" fillId="0" borderId="28" xfId="3" applyFont="1" applyBorder="1" applyAlignment="1">
      <alignment horizontal="left" wrapText="1"/>
    </xf>
    <xf numFmtId="0" fontId="19" fillId="0" borderId="29" xfId="3" applyFont="1" applyBorder="1" applyAlignment="1">
      <alignment horizontal="left" wrapText="1"/>
    </xf>
    <xf numFmtId="0" fontId="19" fillId="0" borderId="30" xfId="3" applyFont="1" applyBorder="1" applyAlignment="1">
      <alignment horizontal="left" wrapText="1"/>
    </xf>
    <xf numFmtId="0" fontId="19" fillId="0" borderId="31" xfId="3" applyFont="1" applyBorder="1" applyAlignment="1">
      <alignment horizontal="left" wrapText="1"/>
    </xf>
    <xf numFmtId="0" fontId="19" fillId="0" borderId="32" xfId="3" applyFont="1" applyBorder="1" applyAlignment="1">
      <alignment horizontal="left" wrapText="1"/>
    </xf>
    <xf numFmtId="0" fontId="19" fillId="0" borderId="33" xfId="3" applyFont="1" applyBorder="1" applyAlignment="1">
      <alignment horizontal="left" wrapText="1"/>
    </xf>
    <xf numFmtId="0" fontId="19" fillId="0" borderId="16" xfId="3" applyFont="1" applyBorder="1" applyAlignment="1">
      <alignment horizontal="left" vertical="justify" wrapText="1"/>
    </xf>
    <xf numFmtId="0" fontId="19" fillId="0" borderId="17" xfId="3" applyFont="1" applyBorder="1" applyAlignment="1">
      <alignment horizontal="left" wrapText="1"/>
    </xf>
    <xf numFmtId="0" fontId="19" fillId="0" borderId="18" xfId="3" applyFont="1" applyBorder="1" applyAlignment="1">
      <alignment horizontal="left" wrapText="1"/>
    </xf>
    <xf numFmtId="43" fontId="12" fillId="0" borderId="6" xfId="4" applyFont="1" applyBorder="1" applyAlignment="1">
      <alignment horizontal="center" wrapText="1"/>
    </xf>
    <xf numFmtId="0" fontId="14" fillId="0" borderId="48" xfId="3" applyFont="1" applyBorder="1" applyAlignment="1">
      <alignment horizontal="left" vertical="center" wrapText="1"/>
    </xf>
    <xf numFmtId="0" fontId="14" fillId="0" borderId="14" xfId="3" applyFont="1" applyBorder="1" applyAlignment="1">
      <alignment horizontal="left" vertical="center" wrapText="1"/>
    </xf>
    <xf numFmtId="0" fontId="19" fillId="0" borderId="14" xfId="3" applyFont="1" applyBorder="1" applyAlignment="1">
      <alignment horizontal="left" wrapText="1"/>
    </xf>
    <xf numFmtId="0" fontId="19" fillId="0" borderId="14" xfId="3" applyFont="1" applyBorder="1" applyAlignment="1">
      <alignment horizontal="left" vertical="justify" wrapText="1"/>
    </xf>
    <xf numFmtId="0" fontId="19" fillId="0" borderId="15" xfId="3" applyFont="1" applyBorder="1" applyAlignment="1">
      <alignment horizontal="left" vertical="justify" wrapText="1"/>
    </xf>
    <xf numFmtId="0" fontId="19" fillId="0" borderId="48" xfId="3" applyFont="1" applyBorder="1" applyAlignment="1">
      <alignment horizontal="left" wrapText="1"/>
    </xf>
    <xf numFmtId="0" fontId="19" fillId="0" borderId="46" xfId="3" applyFont="1" applyBorder="1" applyAlignment="1">
      <alignment horizontal="left" wrapText="1"/>
    </xf>
    <xf numFmtId="0" fontId="19" fillId="0" borderId="47" xfId="3" applyFont="1" applyBorder="1" applyAlignment="1">
      <alignment horizontal="left" wrapText="1"/>
    </xf>
    <xf numFmtId="0" fontId="19" fillId="0" borderId="13" xfId="3" applyFont="1" applyBorder="1" applyAlignment="1">
      <alignment horizontal="left" vertical="center" wrapText="1"/>
    </xf>
    <xf numFmtId="0" fontId="19" fillId="0" borderId="13" xfId="3" applyFont="1" applyBorder="1" applyAlignment="1">
      <alignment horizontal="left" wrapText="1"/>
    </xf>
    <xf numFmtId="0" fontId="19" fillId="0" borderId="49" xfId="3" applyFont="1" applyBorder="1" applyAlignment="1">
      <alignment horizontal="left"/>
    </xf>
    <xf numFmtId="0" fontId="19" fillId="0" borderId="42" xfId="3" applyFont="1" applyBorder="1" applyAlignment="1">
      <alignment horizontal="left"/>
    </xf>
    <xf numFmtId="0" fontId="19" fillId="0" borderId="43" xfId="3" applyFont="1" applyBorder="1" applyAlignment="1">
      <alignment horizontal="left"/>
    </xf>
    <xf numFmtId="0" fontId="12" fillId="0" borderId="16" xfId="3" applyFont="1" applyBorder="1" applyAlignment="1">
      <alignment horizontal="left" vertical="center" wrapText="1"/>
    </xf>
    <xf numFmtId="0" fontId="12" fillId="0" borderId="17" xfId="3" applyFont="1" applyBorder="1" applyAlignment="1">
      <alignment horizontal="left" vertical="center" wrapText="1"/>
    </xf>
    <xf numFmtId="0" fontId="7" fillId="5" borderId="28" xfId="3" applyFont="1" applyFill="1" applyBorder="1" applyAlignment="1" applyProtection="1">
      <alignment wrapText="1"/>
      <protection locked="0"/>
    </xf>
    <xf numFmtId="0" fontId="7" fillId="5" borderId="29" xfId="3" applyFont="1" applyFill="1" applyBorder="1" applyAlignment="1" applyProtection="1">
      <alignment wrapText="1"/>
      <protection locked="0"/>
    </xf>
    <xf numFmtId="0" fontId="7" fillId="5" borderId="30" xfId="3" applyFont="1" applyFill="1" applyBorder="1" applyAlignment="1" applyProtection="1">
      <alignment wrapText="1"/>
      <protection locked="0"/>
    </xf>
    <xf numFmtId="0" fontId="7" fillId="5" borderId="31" xfId="3" applyFont="1" applyFill="1" applyBorder="1" applyAlignment="1" applyProtection="1">
      <alignment wrapText="1"/>
      <protection locked="0"/>
    </xf>
    <xf numFmtId="0" fontId="7" fillId="5" borderId="32" xfId="3" applyFont="1" applyFill="1" applyBorder="1" applyAlignment="1" applyProtection="1">
      <alignment wrapText="1"/>
      <protection locked="0"/>
    </xf>
    <xf numFmtId="0" fontId="7" fillId="5" borderId="33" xfId="3" applyFont="1" applyFill="1" applyBorder="1" applyAlignment="1" applyProtection="1">
      <alignment wrapText="1"/>
      <protection locked="0"/>
    </xf>
    <xf numFmtId="0" fontId="19" fillId="5" borderId="70" xfId="3" applyFont="1" applyFill="1" applyBorder="1" applyAlignment="1" applyProtection="1">
      <alignment horizontal="left" vertical="top" wrapText="1"/>
      <protection locked="0"/>
    </xf>
    <xf numFmtId="0" fontId="19" fillId="5" borderId="3" xfId="3" applyFont="1" applyFill="1" applyBorder="1" applyAlignment="1" applyProtection="1">
      <alignment horizontal="left" vertical="top" wrapText="1"/>
      <protection locked="0"/>
    </xf>
    <xf numFmtId="0" fontId="19" fillId="5" borderId="4" xfId="3" applyFont="1" applyFill="1" applyBorder="1" applyAlignment="1" applyProtection="1">
      <alignment horizontal="left" vertical="top" wrapText="1"/>
      <protection locked="0"/>
    </xf>
    <xf numFmtId="0" fontId="19" fillId="5" borderId="71" xfId="3" applyFont="1" applyFill="1" applyBorder="1" applyAlignment="1" applyProtection="1">
      <alignment horizontal="left" vertical="top" wrapText="1"/>
      <protection locked="0"/>
    </xf>
    <xf numFmtId="0" fontId="19" fillId="5" borderId="0" xfId="3" applyFont="1" applyFill="1" applyBorder="1" applyAlignment="1" applyProtection="1">
      <alignment horizontal="left" vertical="top" wrapText="1"/>
      <protection locked="0"/>
    </xf>
    <xf numFmtId="0" fontId="19" fillId="5" borderId="9" xfId="3" applyFont="1" applyFill="1" applyBorder="1" applyAlignment="1" applyProtection="1">
      <alignment horizontal="left" vertical="top" wrapText="1"/>
      <protection locked="0"/>
    </xf>
    <xf numFmtId="0" fontId="19" fillId="5" borderId="45" xfId="3" applyFont="1" applyFill="1" applyBorder="1" applyAlignment="1" applyProtection="1">
      <alignment horizontal="left" vertical="top" wrapText="1"/>
      <protection locked="0"/>
    </xf>
    <xf numFmtId="0" fontId="19" fillId="5" borderId="6" xfId="3" applyFont="1" applyFill="1" applyBorder="1" applyAlignment="1" applyProtection="1">
      <alignment horizontal="left" vertical="top" wrapText="1"/>
      <protection locked="0"/>
    </xf>
    <xf numFmtId="0" fontId="19" fillId="5" borderId="7" xfId="3" applyFont="1" applyFill="1" applyBorder="1" applyAlignment="1" applyProtection="1">
      <alignment horizontal="left" vertical="top" wrapText="1"/>
      <protection locked="0"/>
    </xf>
    <xf numFmtId="0" fontId="10" fillId="0" borderId="16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4" fillId="5" borderId="2" xfId="3" applyFont="1" applyFill="1" applyBorder="1" applyAlignment="1" applyProtection="1">
      <alignment vertical="center" wrapText="1"/>
      <protection locked="0"/>
    </xf>
    <xf numFmtId="0" fontId="4" fillId="5" borderId="3" xfId="3" applyFont="1" applyFill="1" applyBorder="1" applyAlignment="1" applyProtection="1">
      <alignment vertical="center" wrapText="1"/>
      <protection locked="0"/>
    </xf>
    <xf numFmtId="0" fontId="4" fillId="5" borderId="4" xfId="3" applyFont="1" applyFill="1" applyBorder="1" applyAlignment="1" applyProtection="1">
      <alignment vertical="center" wrapText="1"/>
      <protection locked="0"/>
    </xf>
    <xf numFmtId="0" fontId="4" fillId="5" borderId="8" xfId="3" applyFont="1" applyFill="1" applyBorder="1" applyAlignment="1" applyProtection="1">
      <alignment vertical="center" wrapText="1"/>
      <protection locked="0"/>
    </xf>
    <xf numFmtId="0" fontId="4" fillId="5" borderId="0" xfId="3" applyFont="1" applyFill="1" applyBorder="1" applyAlignment="1" applyProtection="1">
      <alignment vertical="center" wrapText="1"/>
      <protection locked="0"/>
    </xf>
    <xf numFmtId="0" fontId="4" fillId="5" borderId="9" xfId="3" applyFont="1" applyFill="1" applyBorder="1" applyAlignment="1" applyProtection="1">
      <alignment vertical="center" wrapText="1"/>
      <protection locked="0"/>
    </xf>
    <xf numFmtId="0" fontId="4" fillId="5" borderId="5" xfId="3" applyFont="1" applyFill="1" applyBorder="1" applyAlignment="1" applyProtection="1">
      <alignment vertical="center" wrapText="1"/>
      <protection locked="0"/>
    </xf>
    <xf numFmtId="0" fontId="4" fillId="5" borderId="6" xfId="3" applyFont="1" applyFill="1" applyBorder="1" applyAlignment="1" applyProtection="1">
      <alignment vertical="center" wrapText="1"/>
      <protection locked="0"/>
    </xf>
    <xf numFmtId="0" fontId="4" fillId="5" borderId="7" xfId="3" applyFont="1" applyFill="1" applyBorder="1" applyAlignment="1" applyProtection="1">
      <alignment vertical="center" wrapText="1"/>
      <protection locked="0"/>
    </xf>
    <xf numFmtId="0" fontId="19" fillId="0" borderId="49" xfId="3" applyFont="1" applyBorder="1" applyAlignment="1">
      <alignment horizontal="left" vertical="justify" wrapText="1"/>
    </xf>
    <xf numFmtId="0" fontId="19" fillId="0" borderId="42" xfId="3" applyFont="1" applyBorder="1" applyAlignment="1">
      <alignment horizontal="left" vertical="justify" wrapText="1"/>
    </xf>
    <xf numFmtId="0" fontId="14" fillId="0" borderId="0" xfId="3" applyFont="1" applyBorder="1" applyAlignment="1">
      <alignment horizontal="left" vertical="justify" wrapText="1"/>
    </xf>
    <xf numFmtId="43" fontId="14" fillId="0" borderId="0" xfId="1" applyFont="1" applyBorder="1" applyAlignment="1">
      <alignment horizontal="center" vertical="justify" wrapText="1"/>
    </xf>
  </cellXfs>
  <cellStyles count="22">
    <cellStyle name="Comma" xfId="1" builtinId="3"/>
    <cellStyle name="Comma 10" xfId="6"/>
    <cellStyle name="Comma 2" xfId="4"/>
    <cellStyle name="Comma 3" xfId="7"/>
    <cellStyle name="Comma 3 2" xfId="8"/>
    <cellStyle name="Comma 4" xfId="18"/>
    <cellStyle name="Grey" xfId="9"/>
    <cellStyle name="Input [yellow]" xfId="10"/>
    <cellStyle name="Normal" xfId="0" builtinId="0"/>
    <cellStyle name="Normal - Style1" xfId="11"/>
    <cellStyle name="Normal 10" xfId="12"/>
    <cellStyle name="Normal 10 2" xfId="13"/>
    <cellStyle name="Normal 2" xfId="3"/>
    <cellStyle name="Normal 2 2" xfId="5"/>
    <cellStyle name="Normal 2 2 2" xfId="17"/>
    <cellStyle name="Normal 3" xfId="2"/>
    <cellStyle name="Normal 3 2" xfId="19"/>
    <cellStyle name="Normal 3 3" xfId="21"/>
    <cellStyle name="Normal 4" xfId="14"/>
    <cellStyle name="Normal 5" xfId="15"/>
    <cellStyle name="Normal 6" xfId="20"/>
    <cellStyle name="Percent [2]" xfId="16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66675</xdr:colOff>
      <xdr:row>0</xdr:row>
      <xdr:rowOff>0</xdr:rowOff>
    </xdr:from>
    <xdr:ext cx="0" cy="144493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391275" y="0"/>
          <a:ext cx="0" cy="144493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endParaRPr lang="en-PH"/>
        </a:p>
      </xdr:txBody>
    </xdr:sp>
    <xdr:clientData/>
  </xdr:oneCellAnchor>
  <xdr:oneCellAnchor>
    <xdr:from>
      <xdr:col>22</xdr:col>
      <xdr:colOff>104775</xdr:colOff>
      <xdr:row>0</xdr:row>
      <xdr:rowOff>0</xdr:rowOff>
    </xdr:from>
    <xdr:ext cx="0" cy="291202"/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781425" y="0"/>
          <a:ext cx="0" cy="291202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n-PH"/>
        </a:p>
      </xdr:txBody>
    </xdr:sp>
    <xdr:clientData/>
  </xdr:oneCellAnchor>
  <xdr:oneCellAnchor>
    <xdr:from>
      <xdr:col>19</xdr:col>
      <xdr:colOff>76200</xdr:colOff>
      <xdr:row>0</xdr:row>
      <xdr:rowOff>0</xdr:rowOff>
    </xdr:from>
    <xdr:ext cx="0" cy="228692"/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190875" y="0"/>
          <a:ext cx="0" cy="228692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  <a:endParaRPr lang="en-PH"/>
        </a:p>
      </xdr:txBody>
    </xdr:sp>
    <xdr:clientData/>
  </xdr:oneCellAnchor>
  <xdr:oneCellAnchor>
    <xdr:from>
      <xdr:col>37</xdr:col>
      <xdr:colOff>66675</xdr:colOff>
      <xdr:row>0</xdr:row>
      <xdr:rowOff>0</xdr:rowOff>
    </xdr:from>
    <xdr:ext cx="0" cy="479200"/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91275" y="0"/>
          <a:ext cx="0" cy="47920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3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endParaRPr lang="en-PH"/>
        </a:p>
      </xdr:txBody>
    </xdr:sp>
    <xdr:clientData/>
  </xdr:oneCellAnchor>
  <xdr:oneCellAnchor>
    <xdr:from>
      <xdr:col>54</xdr:col>
      <xdr:colOff>66675</xdr:colOff>
      <xdr:row>0</xdr:row>
      <xdr:rowOff>0</xdr:rowOff>
    </xdr:from>
    <xdr:ext cx="0" cy="479200"/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0115550" y="0"/>
          <a:ext cx="0" cy="47920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3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n-PH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0" cy="181795"/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266700" y="0"/>
          <a:ext cx="0" cy="181795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endParaRPr lang="en-PH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0" cy="181795"/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266700" y="0"/>
          <a:ext cx="0" cy="181795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endParaRPr lang="en-PH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0" cy="213208"/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266700" y="0"/>
          <a:ext cx="0" cy="213208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endParaRPr lang="en-PH"/>
        </a:p>
      </xdr:txBody>
    </xdr:sp>
    <xdr:clientData/>
  </xdr:oneCellAnchor>
  <xdr:oneCellAnchor>
    <xdr:from>
      <xdr:col>37</xdr:col>
      <xdr:colOff>66675</xdr:colOff>
      <xdr:row>0</xdr:row>
      <xdr:rowOff>0</xdr:rowOff>
    </xdr:from>
    <xdr:ext cx="0" cy="107650"/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391275" y="0"/>
          <a:ext cx="0" cy="10765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PH"/>
        </a:p>
      </xdr:txBody>
    </xdr:sp>
    <xdr:clientData/>
  </xdr:oneCellAnchor>
  <xdr:oneCellAnchor>
    <xdr:from>
      <xdr:col>31</xdr:col>
      <xdr:colOff>152400</xdr:colOff>
      <xdr:row>0</xdr:row>
      <xdr:rowOff>0</xdr:rowOff>
    </xdr:from>
    <xdr:ext cx="0" cy="181795"/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5457825" y="0"/>
          <a:ext cx="0" cy="181795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PH"/>
        </a:p>
      </xdr:txBody>
    </xdr:sp>
    <xdr:clientData/>
  </xdr:oneCellAnchor>
  <xdr:oneCellAnchor>
    <xdr:from>
      <xdr:col>37</xdr:col>
      <xdr:colOff>66675</xdr:colOff>
      <xdr:row>0</xdr:row>
      <xdr:rowOff>0</xdr:rowOff>
    </xdr:from>
    <xdr:ext cx="0" cy="107650"/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6391275" y="0"/>
          <a:ext cx="0" cy="10765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PH"/>
        </a:p>
      </xdr:txBody>
    </xdr:sp>
    <xdr:clientData/>
  </xdr:oneCellAnchor>
  <xdr:oneCellAnchor>
    <xdr:from>
      <xdr:col>23</xdr:col>
      <xdr:colOff>114300</xdr:colOff>
      <xdr:row>0</xdr:row>
      <xdr:rowOff>0</xdr:rowOff>
    </xdr:from>
    <xdr:ext cx="0" cy="260086"/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3971925" y="0"/>
          <a:ext cx="0" cy="260086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PH"/>
        </a:p>
      </xdr:txBody>
    </xdr:sp>
    <xdr:clientData/>
  </xdr:oneCellAnchor>
  <xdr:oneCellAnchor>
    <xdr:from>
      <xdr:col>19</xdr:col>
      <xdr:colOff>76200</xdr:colOff>
      <xdr:row>0</xdr:row>
      <xdr:rowOff>0</xdr:rowOff>
    </xdr:from>
    <xdr:ext cx="0" cy="228692"/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3190875" y="0"/>
          <a:ext cx="0" cy="228692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endParaRPr lang="en-PH"/>
        </a:p>
      </xdr:txBody>
    </xdr:sp>
    <xdr:clientData/>
  </xdr:oneCellAnchor>
  <xdr:oneCellAnchor>
    <xdr:from>
      <xdr:col>37</xdr:col>
      <xdr:colOff>66675</xdr:colOff>
      <xdr:row>0</xdr:row>
      <xdr:rowOff>0</xdr:rowOff>
    </xdr:from>
    <xdr:ext cx="0" cy="107650"/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6391275" y="0"/>
          <a:ext cx="0" cy="10765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PH"/>
        </a:p>
      </xdr:txBody>
    </xdr:sp>
    <xdr:clientData/>
  </xdr:oneCellAnchor>
  <xdr:twoCellAnchor>
    <xdr:from>
      <xdr:col>11</xdr:col>
      <xdr:colOff>66675</xdr:colOff>
      <xdr:row>5</xdr:row>
      <xdr:rowOff>38100</xdr:rowOff>
    </xdr:from>
    <xdr:to>
      <xdr:col>13</xdr:col>
      <xdr:colOff>38100</xdr:colOff>
      <xdr:row>6</xdr:row>
      <xdr:rowOff>114300</xdr:rowOff>
    </xdr:to>
    <xdr:sp macro="" textlink="">
      <xdr:nvSpPr>
        <xdr:cNvPr id="16" name="Rectangle 19"/>
        <xdr:cNvSpPr>
          <a:spLocks noChangeArrowheads="1"/>
        </xdr:cNvSpPr>
      </xdr:nvSpPr>
      <xdr:spPr bwMode="auto">
        <a:xfrm>
          <a:off x="1733550" y="876300"/>
          <a:ext cx="3333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lIns="0" tIns="0" rIns="0" bIns="0" anchor="ctr" anchorCtr="0"/>
        <a:lstStyle/>
        <a:p>
          <a:pPr algn="ctr"/>
          <a:endParaRPr lang="en-PH"/>
        </a:p>
      </xdr:txBody>
    </xdr:sp>
    <xdr:clientData/>
  </xdr:twoCellAnchor>
  <xdr:twoCellAnchor>
    <xdr:from>
      <xdr:col>28</xdr:col>
      <xdr:colOff>295275</xdr:colOff>
      <xdr:row>26</xdr:row>
      <xdr:rowOff>0</xdr:rowOff>
    </xdr:from>
    <xdr:to>
      <xdr:col>28</xdr:col>
      <xdr:colOff>161925</xdr:colOff>
      <xdr:row>26</xdr:row>
      <xdr:rowOff>0</xdr:rowOff>
    </xdr:to>
    <xdr:sp macro="" textlink="">
      <xdr:nvSpPr>
        <xdr:cNvPr id="17" name="Line 20"/>
        <xdr:cNvSpPr>
          <a:spLocks noChangeShapeType="1"/>
        </xdr:cNvSpPr>
      </xdr:nvSpPr>
      <xdr:spPr bwMode="auto">
        <a:xfrm flipV="1">
          <a:off x="4943475" y="3657600"/>
          <a:ext cx="0" cy="0"/>
        </a:xfrm>
        <a:prstGeom prst="line">
          <a:avLst/>
        </a:prstGeom>
        <a:noFill/>
        <a:ln w="1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</xdr:row>
      <xdr:rowOff>57150</xdr:rowOff>
    </xdr:from>
    <xdr:to>
      <xdr:col>6</xdr:col>
      <xdr:colOff>47625</xdr:colOff>
      <xdr:row>6</xdr:row>
      <xdr:rowOff>57150</xdr:rowOff>
    </xdr:to>
    <xdr:sp macro="" textlink="">
      <xdr:nvSpPr>
        <xdr:cNvPr id="18" name="Line 21"/>
        <xdr:cNvSpPr>
          <a:spLocks noChangeShapeType="1"/>
        </xdr:cNvSpPr>
      </xdr:nvSpPr>
      <xdr:spPr bwMode="auto">
        <a:xfrm>
          <a:off x="895350" y="10858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9</xdr:row>
      <xdr:rowOff>38100</xdr:rowOff>
    </xdr:from>
    <xdr:to>
      <xdr:col>8</xdr:col>
      <xdr:colOff>28575</xdr:colOff>
      <xdr:row>9</xdr:row>
      <xdr:rowOff>38100</xdr:rowOff>
    </xdr:to>
    <xdr:sp macro="" textlink="">
      <xdr:nvSpPr>
        <xdr:cNvPr id="26" name="Line 29"/>
        <xdr:cNvSpPr>
          <a:spLocks noChangeShapeType="1"/>
        </xdr:cNvSpPr>
      </xdr:nvSpPr>
      <xdr:spPr bwMode="auto">
        <a:xfrm>
          <a:off x="1171575" y="151447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9</xdr:col>
      <xdr:colOff>9525</xdr:colOff>
      <xdr:row>9</xdr:row>
      <xdr:rowOff>85725</xdr:rowOff>
    </xdr:from>
    <xdr:to>
      <xdr:col>9</xdr:col>
      <xdr:colOff>9525</xdr:colOff>
      <xdr:row>9</xdr:row>
      <xdr:rowOff>123825</xdr:rowOff>
    </xdr:to>
    <xdr:sp macro="" textlink="">
      <xdr:nvSpPr>
        <xdr:cNvPr id="27" name="Line 34"/>
        <xdr:cNvSpPr>
          <a:spLocks noChangeShapeType="1"/>
        </xdr:cNvSpPr>
      </xdr:nvSpPr>
      <xdr:spPr bwMode="auto">
        <a:xfrm flipV="1">
          <a:off x="134302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200025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35" name="Line 54"/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466725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36" name="Line 55"/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83</xdr:row>
      <xdr:rowOff>0</xdr:rowOff>
    </xdr:from>
    <xdr:to>
      <xdr:col>30</xdr:col>
      <xdr:colOff>133350</xdr:colOff>
      <xdr:row>83</xdr:row>
      <xdr:rowOff>0</xdr:rowOff>
    </xdr:to>
    <xdr:sp macro="" textlink="">
      <xdr:nvSpPr>
        <xdr:cNvPr id="37" name="Oval 60"/>
        <xdr:cNvSpPr>
          <a:spLocks noChangeArrowheads="1"/>
        </xdr:cNvSpPr>
      </xdr:nvSpPr>
      <xdr:spPr bwMode="auto">
        <a:xfrm>
          <a:off x="5210175" y="11782425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83</xdr:row>
      <xdr:rowOff>0</xdr:rowOff>
    </xdr:from>
    <xdr:to>
      <xdr:col>30</xdr:col>
      <xdr:colOff>57150</xdr:colOff>
      <xdr:row>83</xdr:row>
      <xdr:rowOff>0</xdr:rowOff>
    </xdr:to>
    <xdr:sp macro="" textlink="">
      <xdr:nvSpPr>
        <xdr:cNvPr id="38" name="Oval 61"/>
        <xdr:cNvSpPr>
          <a:spLocks noChangeArrowheads="1"/>
        </xdr:cNvSpPr>
      </xdr:nvSpPr>
      <xdr:spPr bwMode="auto">
        <a:xfrm>
          <a:off x="5133975" y="11782425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83</xdr:row>
      <xdr:rowOff>0</xdr:rowOff>
    </xdr:from>
    <xdr:to>
      <xdr:col>36</xdr:col>
      <xdr:colOff>76200</xdr:colOff>
      <xdr:row>83</xdr:row>
      <xdr:rowOff>0</xdr:rowOff>
    </xdr:to>
    <xdr:sp macro="" textlink="">
      <xdr:nvSpPr>
        <xdr:cNvPr id="39" name="Oval 62"/>
        <xdr:cNvSpPr>
          <a:spLocks noChangeArrowheads="1"/>
        </xdr:cNvSpPr>
      </xdr:nvSpPr>
      <xdr:spPr bwMode="auto">
        <a:xfrm>
          <a:off x="6238875" y="11782425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83</xdr:row>
      <xdr:rowOff>0</xdr:rowOff>
    </xdr:from>
    <xdr:to>
      <xdr:col>14</xdr:col>
      <xdr:colOff>161925</xdr:colOff>
      <xdr:row>83</xdr:row>
      <xdr:rowOff>0</xdr:rowOff>
    </xdr:to>
    <xdr:sp macro="" textlink="">
      <xdr:nvSpPr>
        <xdr:cNvPr id="40" name="Line 63"/>
        <xdr:cNvSpPr>
          <a:spLocks noChangeShapeType="1"/>
        </xdr:cNvSpPr>
      </xdr:nvSpPr>
      <xdr:spPr bwMode="auto">
        <a:xfrm flipV="1">
          <a:off x="23717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83</xdr:row>
      <xdr:rowOff>0</xdr:rowOff>
    </xdr:from>
    <xdr:to>
      <xdr:col>22</xdr:col>
      <xdr:colOff>66675</xdr:colOff>
      <xdr:row>83</xdr:row>
      <xdr:rowOff>0</xdr:rowOff>
    </xdr:to>
    <xdr:sp macro="" textlink="">
      <xdr:nvSpPr>
        <xdr:cNvPr id="41" name="Line 64"/>
        <xdr:cNvSpPr>
          <a:spLocks noChangeShapeType="1"/>
        </xdr:cNvSpPr>
      </xdr:nvSpPr>
      <xdr:spPr bwMode="auto">
        <a:xfrm flipV="1">
          <a:off x="37433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83</xdr:row>
      <xdr:rowOff>0</xdr:rowOff>
    </xdr:from>
    <xdr:to>
      <xdr:col>24</xdr:col>
      <xdr:colOff>0</xdr:colOff>
      <xdr:row>83</xdr:row>
      <xdr:rowOff>0</xdr:rowOff>
    </xdr:to>
    <xdr:sp macro="" textlink="">
      <xdr:nvSpPr>
        <xdr:cNvPr id="42" name="Line 65"/>
        <xdr:cNvSpPr>
          <a:spLocks noChangeShapeType="1"/>
        </xdr:cNvSpPr>
      </xdr:nvSpPr>
      <xdr:spPr bwMode="auto">
        <a:xfrm flipV="1">
          <a:off x="40386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83</xdr:row>
      <xdr:rowOff>0</xdr:rowOff>
    </xdr:from>
    <xdr:to>
      <xdr:col>25</xdr:col>
      <xdr:colOff>85725</xdr:colOff>
      <xdr:row>83</xdr:row>
      <xdr:rowOff>0</xdr:rowOff>
    </xdr:to>
    <xdr:sp macro="" textlink="">
      <xdr:nvSpPr>
        <xdr:cNvPr id="43" name="Line 66"/>
        <xdr:cNvSpPr>
          <a:spLocks noChangeShapeType="1"/>
        </xdr:cNvSpPr>
      </xdr:nvSpPr>
      <xdr:spPr bwMode="auto">
        <a:xfrm flipV="1">
          <a:off x="43053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83</xdr:row>
      <xdr:rowOff>0</xdr:rowOff>
    </xdr:from>
    <xdr:to>
      <xdr:col>24</xdr:col>
      <xdr:colOff>142875</xdr:colOff>
      <xdr:row>83</xdr:row>
      <xdr:rowOff>0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41814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83</xdr:row>
      <xdr:rowOff>0</xdr:rowOff>
    </xdr:from>
    <xdr:to>
      <xdr:col>22</xdr:col>
      <xdr:colOff>76200</xdr:colOff>
      <xdr:row>83</xdr:row>
      <xdr:rowOff>0</xdr:rowOff>
    </xdr:to>
    <xdr:sp macro="" textlink="">
      <xdr:nvSpPr>
        <xdr:cNvPr id="45" name="Line 68"/>
        <xdr:cNvSpPr>
          <a:spLocks noChangeShapeType="1"/>
        </xdr:cNvSpPr>
      </xdr:nvSpPr>
      <xdr:spPr bwMode="auto">
        <a:xfrm flipV="1">
          <a:off x="37528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83</xdr:row>
      <xdr:rowOff>0</xdr:rowOff>
    </xdr:from>
    <xdr:to>
      <xdr:col>23</xdr:col>
      <xdr:colOff>161925</xdr:colOff>
      <xdr:row>83</xdr:row>
      <xdr:rowOff>0</xdr:rowOff>
    </xdr:to>
    <xdr:sp macro="" textlink="">
      <xdr:nvSpPr>
        <xdr:cNvPr id="46" name="Line 69"/>
        <xdr:cNvSpPr>
          <a:spLocks noChangeShapeType="1"/>
        </xdr:cNvSpPr>
      </xdr:nvSpPr>
      <xdr:spPr bwMode="auto">
        <a:xfrm flipV="1">
          <a:off x="40195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83</xdr:row>
      <xdr:rowOff>0</xdr:rowOff>
    </xdr:from>
    <xdr:to>
      <xdr:col>24</xdr:col>
      <xdr:colOff>133350</xdr:colOff>
      <xdr:row>83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V="1">
          <a:off x="41719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83</xdr:row>
      <xdr:rowOff>0</xdr:rowOff>
    </xdr:from>
    <xdr:to>
      <xdr:col>25</xdr:col>
      <xdr:colOff>95250</xdr:colOff>
      <xdr:row>83</xdr:row>
      <xdr:rowOff>0</xdr:rowOff>
    </xdr:to>
    <xdr:sp macro="" textlink="">
      <xdr:nvSpPr>
        <xdr:cNvPr id="48" name="Line 71"/>
        <xdr:cNvSpPr>
          <a:spLocks noChangeShapeType="1"/>
        </xdr:cNvSpPr>
      </xdr:nvSpPr>
      <xdr:spPr bwMode="auto">
        <a:xfrm flipV="1">
          <a:off x="43148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171450</xdr:colOff>
      <xdr:row>83</xdr:row>
      <xdr:rowOff>0</xdr:rowOff>
    </xdr:from>
    <xdr:to>
      <xdr:col>14</xdr:col>
      <xdr:colOff>171450</xdr:colOff>
      <xdr:row>83</xdr:row>
      <xdr:rowOff>0</xdr:rowOff>
    </xdr:to>
    <xdr:sp macro="" textlink="">
      <xdr:nvSpPr>
        <xdr:cNvPr id="49" name="Line 72"/>
        <xdr:cNvSpPr>
          <a:spLocks noChangeShapeType="1"/>
        </xdr:cNvSpPr>
      </xdr:nvSpPr>
      <xdr:spPr bwMode="auto">
        <a:xfrm flipV="1">
          <a:off x="23812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83</xdr:row>
      <xdr:rowOff>0</xdr:rowOff>
    </xdr:from>
    <xdr:to>
      <xdr:col>14</xdr:col>
      <xdr:colOff>0</xdr:colOff>
      <xdr:row>83</xdr:row>
      <xdr:rowOff>0</xdr:rowOff>
    </xdr:to>
    <xdr:sp macro="" textlink="">
      <xdr:nvSpPr>
        <xdr:cNvPr id="50" name="Line 74"/>
        <xdr:cNvSpPr>
          <a:spLocks noChangeShapeType="1"/>
        </xdr:cNvSpPr>
      </xdr:nvSpPr>
      <xdr:spPr bwMode="auto">
        <a:xfrm>
          <a:off x="22098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83</xdr:row>
      <xdr:rowOff>0</xdr:rowOff>
    </xdr:from>
    <xdr:to>
      <xdr:col>15</xdr:col>
      <xdr:colOff>104775</xdr:colOff>
      <xdr:row>83</xdr:row>
      <xdr:rowOff>0</xdr:rowOff>
    </xdr:to>
    <xdr:sp macro="" textlink="">
      <xdr:nvSpPr>
        <xdr:cNvPr id="51" name="Line 75"/>
        <xdr:cNvSpPr>
          <a:spLocks noChangeShapeType="1"/>
        </xdr:cNvSpPr>
      </xdr:nvSpPr>
      <xdr:spPr bwMode="auto">
        <a:xfrm>
          <a:off x="24955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83</xdr:row>
      <xdr:rowOff>0</xdr:rowOff>
    </xdr:from>
    <xdr:to>
      <xdr:col>9</xdr:col>
      <xdr:colOff>28575</xdr:colOff>
      <xdr:row>83</xdr:row>
      <xdr:rowOff>0</xdr:rowOff>
    </xdr:to>
    <xdr:sp macro="" textlink="">
      <xdr:nvSpPr>
        <xdr:cNvPr id="52" name="Line 77"/>
        <xdr:cNvSpPr>
          <a:spLocks noChangeShapeType="1"/>
        </xdr:cNvSpPr>
      </xdr:nvSpPr>
      <xdr:spPr bwMode="auto">
        <a:xfrm>
          <a:off x="13620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83</xdr:row>
      <xdr:rowOff>0</xdr:rowOff>
    </xdr:from>
    <xdr:to>
      <xdr:col>36</xdr:col>
      <xdr:colOff>66675</xdr:colOff>
      <xdr:row>83</xdr:row>
      <xdr:rowOff>0</xdr:rowOff>
    </xdr:to>
    <xdr:sp macro="" textlink="">
      <xdr:nvSpPr>
        <xdr:cNvPr id="53" name="Oval 78"/>
        <xdr:cNvSpPr>
          <a:spLocks noChangeArrowheads="1"/>
        </xdr:cNvSpPr>
      </xdr:nvSpPr>
      <xdr:spPr bwMode="auto">
        <a:xfrm>
          <a:off x="6238875" y="11782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83</xdr:row>
      <xdr:rowOff>0</xdr:rowOff>
    </xdr:from>
    <xdr:to>
      <xdr:col>14</xdr:col>
      <xdr:colOff>161925</xdr:colOff>
      <xdr:row>83</xdr:row>
      <xdr:rowOff>0</xdr:rowOff>
    </xdr:to>
    <xdr:sp macro="" textlink="">
      <xdr:nvSpPr>
        <xdr:cNvPr id="54" name="Line 79"/>
        <xdr:cNvSpPr>
          <a:spLocks noChangeShapeType="1"/>
        </xdr:cNvSpPr>
      </xdr:nvSpPr>
      <xdr:spPr bwMode="auto">
        <a:xfrm flipV="1">
          <a:off x="23717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83</xdr:row>
      <xdr:rowOff>0</xdr:rowOff>
    </xdr:from>
    <xdr:to>
      <xdr:col>23</xdr:col>
      <xdr:colOff>28575</xdr:colOff>
      <xdr:row>83</xdr:row>
      <xdr:rowOff>0</xdr:rowOff>
    </xdr:to>
    <xdr:sp macro="" textlink="">
      <xdr:nvSpPr>
        <xdr:cNvPr id="55" name="Line 80"/>
        <xdr:cNvSpPr>
          <a:spLocks noChangeShapeType="1"/>
        </xdr:cNvSpPr>
      </xdr:nvSpPr>
      <xdr:spPr bwMode="auto">
        <a:xfrm flipV="1">
          <a:off x="38862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83</xdr:row>
      <xdr:rowOff>0</xdr:rowOff>
    </xdr:from>
    <xdr:to>
      <xdr:col>25</xdr:col>
      <xdr:colOff>95250</xdr:colOff>
      <xdr:row>83</xdr:row>
      <xdr:rowOff>0</xdr:rowOff>
    </xdr:to>
    <xdr:sp macro="" textlink="">
      <xdr:nvSpPr>
        <xdr:cNvPr id="56" name="Line 81"/>
        <xdr:cNvSpPr>
          <a:spLocks noChangeShapeType="1"/>
        </xdr:cNvSpPr>
      </xdr:nvSpPr>
      <xdr:spPr bwMode="auto">
        <a:xfrm flipV="1">
          <a:off x="43148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83</xdr:row>
      <xdr:rowOff>0</xdr:rowOff>
    </xdr:from>
    <xdr:to>
      <xdr:col>24</xdr:col>
      <xdr:colOff>123825</xdr:colOff>
      <xdr:row>83</xdr:row>
      <xdr:rowOff>0</xdr:rowOff>
    </xdr:to>
    <xdr:sp macro="" textlink="">
      <xdr:nvSpPr>
        <xdr:cNvPr id="57" name="Line 82"/>
        <xdr:cNvSpPr>
          <a:spLocks noChangeShapeType="1"/>
        </xdr:cNvSpPr>
      </xdr:nvSpPr>
      <xdr:spPr bwMode="auto">
        <a:xfrm flipV="1">
          <a:off x="41624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83</xdr:row>
      <xdr:rowOff>0</xdr:rowOff>
    </xdr:from>
    <xdr:to>
      <xdr:col>23</xdr:col>
      <xdr:colOff>161925</xdr:colOff>
      <xdr:row>83</xdr:row>
      <xdr:rowOff>0</xdr:rowOff>
    </xdr:to>
    <xdr:sp macro="" textlink="">
      <xdr:nvSpPr>
        <xdr:cNvPr id="58" name="Line 83"/>
        <xdr:cNvSpPr>
          <a:spLocks noChangeShapeType="1"/>
        </xdr:cNvSpPr>
      </xdr:nvSpPr>
      <xdr:spPr bwMode="auto">
        <a:xfrm flipV="1">
          <a:off x="40195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83</xdr:row>
      <xdr:rowOff>0</xdr:rowOff>
    </xdr:from>
    <xdr:to>
      <xdr:col>22</xdr:col>
      <xdr:colOff>66675</xdr:colOff>
      <xdr:row>83</xdr:row>
      <xdr:rowOff>0</xdr:rowOff>
    </xdr:to>
    <xdr:sp macro="" textlink="">
      <xdr:nvSpPr>
        <xdr:cNvPr id="59" name="Line 84"/>
        <xdr:cNvSpPr>
          <a:spLocks noChangeShapeType="1"/>
        </xdr:cNvSpPr>
      </xdr:nvSpPr>
      <xdr:spPr bwMode="auto">
        <a:xfrm flipV="1">
          <a:off x="37433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83</xdr:row>
      <xdr:rowOff>0</xdr:rowOff>
    </xdr:from>
    <xdr:to>
      <xdr:col>36</xdr:col>
      <xdr:colOff>66675</xdr:colOff>
      <xdr:row>83</xdr:row>
      <xdr:rowOff>0</xdr:rowOff>
    </xdr:to>
    <xdr:sp macro="" textlink="">
      <xdr:nvSpPr>
        <xdr:cNvPr id="60" name="Oval 85"/>
        <xdr:cNvSpPr>
          <a:spLocks noChangeArrowheads="1"/>
        </xdr:cNvSpPr>
      </xdr:nvSpPr>
      <xdr:spPr bwMode="auto">
        <a:xfrm>
          <a:off x="6238875" y="11782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83</xdr:row>
      <xdr:rowOff>0</xdr:rowOff>
    </xdr:from>
    <xdr:to>
      <xdr:col>15</xdr:col>
      <xdr:colOff>114300</xdr:colOff>
      <xdr:row>83</xdr:row>
      <xdr:rowOff>0</xdr:rowOff>
    </xdr:to>
    <xdr:sp macro="" textlink="">
      <xdr:nvSpPr>
        <xdr:cNvPr id="61" name="Line 86"/>
        <xdr:cNvSpPr>
          <a:spLocks noChangeShapeType="1"/>
        </xdr:cNvSpPr>
      </xdr:nvSpPr>
      <xdr:spPr bwMode="auto">
        <a:xfrm>
          <a:off x="25050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83</xdr:row>
      <xdr:rowOff>0</xdr:rowOff>
    </xdr:from>
    <xdr:to>
      <xdr:col>23</xdr:col>
      <xdr:colOff>28575</xdr:colOff>
      <xdr:row>83</xdr:row>
      <xdr:rowOff>0</xdr:rowOff>
    </xdr:to>
    <xdr:sp macro="" textlink="">
      <xdr:nvSpPr>
        <xdr:cNvPr id="62" name="Line 87"/>
        <xdr:cNvSpPr>
          <a:spLocks noChangeShapeType="1"/>
        </xdr:cNvSpPr>
      </xdr:nvSpPr>
      <xdr:spPr bwMode="auto">
        <a:xfrm>
          <a:off x="38862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83</xdr:row>
      <xdr:rowOff>0</xdr:rowOff>
    </xdr:from>
    <xdr:to>
      <xdr:col>36</xdr:col>
      <xdr:colOff>66675</xdr:colOff>
      <xdr:row>83</xdr:row>
      <xdr:rowOff>0</xdr:rowOff>
    </xdr:to>
    <xdr:sp macro="" textlink="">
      <xdr:nvSpPr>
        <xdr:cNvPr id="63" name="Oval 88"/>
        <xdr:cNvSpPr>
          <a:spLocks noChangeArrowheads="1"/>
        </xdr:cNvSpPr>
      </xdr:nvSpPr>
      <xdr:spPr bwMode="auto">
        <a:xfrm>
          <a:off x="6238875" y="11782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83</xdr:row>
      <xdr:rowOff>0</xdr:rowOff>
    </xdr:from>
    <xdr:to>
      <xdr:col>15</xdr:col>
      <xdr:colOff>123825</xdr:colOff>
      <xdr:row>83</xdr:row>
      <xdr:rowOff>0</xdr:rowOff>
    </xdr:to>
    <xdr:sp macro="" textlink="">
      <xdr:nvSpPr>
        <xdr:cNvPr id="64" name="Line 89"/>
        <xdr:cNvSpPr>
          <a:spLocks noChangeShapeType="1"/>
        </xdr:cNvSpPr>
      </xdr:nvSpPr>
      <xdr:spPr bwMode="auto">
        <a:xfrm>
          <a:off x="25146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83</xdr:row>
      <xdr:rowOff>0</xdr:rowOff>
    </xdr:from>
    <xdr:to>
      <xdr:col>23</xdr:col>
      <xdr:colOff>28575</xdr:colOff>
      <xdr:row>83</xdr:row>
      <xdr:rowOff>0</xdr:rowOff>
    </xdr:to>
    <xdr:sp macro="" textlink="">
      <xdr:nvSpPr>
        <xdr:cNvPr id="65" name="Line 90"/>
        <xdr:cNvSpPr>
          <a:spLocks noChangeShapeType="1"/>
        </xdr:cNvSpPr>
      </xdr:nvSpPr>
      <xdr:spPr bwMode="auto">
        <a:xfrm>
          <a:off x="38862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83</xdr:row>
      <xdr:rowOff>0</xdr:rowOff>
    </xdr:from>
    <xdr:to>
      <xdr:col>24</xdr:col>
      <xdr:colOff>142875</xdr:colOff>
      <xdr:row>83</xdr:row>
      <xdr:rowOff>0</xdr:rowOff>
    </xdr:to>
    <xdr:sp macro="" textlink="">
      <xdr:nvSpPr>
        <xdr:cNvPr id="66" name="Line 91"/>
        <xdr:cNvSpPr>
          <a:spLocks noChangeShapeType="1"/>
        </xdr:cNvSpPr>
      </xdr:nvSpPr>
      <xdr:spPr bwMode="auto">
        <a:xfrm flipV="1">
          <a:off x="41814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83</xdr:row>
      <xdr:rowOff>0</xdr:rowOff>
    </xdr:from>
    <xdr:to>
      <xdr:col>22</xdr:col>
      <xdr:colOff>76200</xdr:colOff>
      <xdr:row>83</xdr:row>
      <xdr:rowOff>0</xdr:rowOff>
    </xdr:to>
    <xdr:sp macro="" textlink="">
      <xdr:nvSpPr>
        <xdr:cNvPr id="67" name="Line 92"/>
        <xdr:cNvSpPr>
          <a:spLocks noChangeShapeType="1"/>
        </xdr:cNvSpPr>
      </xdr:nvSpPr>
      <xdr:spPr bwMode="auto">
        <a:xfrm flipV="1">
          <a:off x="37528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171450</xdr:colOff>
      <xdr:row>83</xdr:row>
      <xdr:rowOff>0</xdr:rowOff>
    </xdr:from>
    <xdr:to>
      <xdr:col>14</xdr:col>
      <xdr:colOff>171450</xdr:colOff>
      <xdr:row>83</xdr:row>
      <xdr:rowOff>0</xdr:rowOff>
    </xdr:to>
    <xdr:sp macro="" textlink="">
      <xdr:nvSpPr>
        <xdr:cNvPr id="68" name="Line 93"/>
        <xdr:cNvSpPr>
          <a:spLocks noChangeShapeType="1"/>
        </xdr:cNvSpPr>
      </xdr:nvSpPr>
      <xdr:spPr bwMode="auto">
        <a:xfrm flipV="1">
          <a:off x="23812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83</xdr:row>
      <xdr:rowOff>0</xdr:rowOff>
    </xdr:from>
    <xdr:to>
      <xdr:col>24</xdr:col>
      <xdr:colOff>0</xdr:colOff>
      <xdr:row>83</xdr:row>
      <xdr:rowOff>0</xdr:rowOff>
    </xdr:to>
    <xdr:sp macro="" textlink="">
      <xdr:nvSpPr>
        <xdr:cNvPr id="69" name="Line 94"/>
        <xdr:cNvSpPr>
          <a:spLocks noChangeShapeType="1"/>
        </xdr:cNvSpPr>
      </xdr:nvSpPr>
      <xdr:spPr bwMode="auto">
        <a:xfrm flipV="1">
          <a:off x="40386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83</xdr:row>
      <xdr:rowOff>0</xdr:rowOff>
    </xdr:from>
    <xdr:to>
      <xdr:col>25</xdr:col>
      <xdr:colOff>123825</xdr:colOff>
      <xdr:row>83</xdr:row>
      <xdr:rowOff>0</xdr:rowOff>
    </xdr:to>
    <xdr:sp macro="" textlink="">
      <xdr:nvSpPr>
        <xdr:cNvPr id="70" name="Line 95"/>
        <xdr:cNvSpPr>
          <a:spLocks noChangeShapeType="1"/>
        </xdr:cNvSpPr>
      </xdr:nvSpPr>
      <xdr:spPr bwMode="auto">
        <a:xfrm flipV="1">
          <a:off x="43434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83</xdr:row>
      <xdr:rowOff>0</xdr:rowOff>
    </xdr:from>
    <xdr:to>
      <xdr:col>36</xdr:col>
      <xdr:colOff>66675</xdr:colOff>
      <xdr:row>83</xdr:row>
      <xdr:rowOff>0</xdr:rowOff>
    </xdr:to>
    <xdr:sp macro="" textlink="">
      <xdr:nvSpPr>
        <xdr:cNvPr id="71" name="Oval 96"/>
        <xdr:cNvSpPr>
          <a:spLocks noChangeArrowheads="1"/>
        </xdr:cNvSpPr>
      </xdr:nvSpPr>
      <xdr:spPr bwMode="auto">
        <a:xfrm>
          <a:off x="6238875" y="117824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83</xdr:row>
      <xdr:rowOff>0</xdr:rowOff>
    </xdr:from>
    <xdr:to>
      <xdr:col>15</xdr:col>
      <xdr:colOff>123825</xdr:colOff>
      <xdr:row>83</xdr:row>
      <xdr:rowOff>0</xdr:rowOff>
    </xdr:to>
    <xdr:sp macro="" textlink="">
      <xdr:nvSpPr>
        <xdr:cNvPr id="72" name="Line 97"/>
        <xdr:cNvSpPr>
          <a:spLocks noChangeShapeType="1"/>
        </xdr:cNvSpPr>
      </xdr:nvSpPr>
      <xdr:spPr bwMode="auto">
        <a:xfrm>
          <a:off x="25146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83</xdr:row>
      <xdr:rowOff>0</xdr:rowOff>
    </xdr:from>
    <xdr:to>
      <xdr:col>23</xdr:col>
      <xdr:colOff>28575</xdr:colOff>
      <xdr:row>83</xdr:row>
      <xdr:rowOff>0</xdr:rowOff>
    </xdr:to>
    <xdr:sp macro="" textlink="">
      <xdr:nvSpPr>
        <xdr:cNvPr id="73" name="Line 98"/>
        <xdr:cNvSpPr>
          <a:spLocks noChangeShapeType="1"/>
        </xdr:cNvSpPr>
      </xdr:nvSpPr>
      <xdr:spPr bwMode="auto">
        <a:xfrm>
          <a:off x="38862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83</xdr:row>
      <xdr:rowOff>0</xdr:rowOff>
    </xdr:from>
    <xdr:to>
      <xdr:col>24</xdr:col>
      <xdr:colOff>142875</xdr:colOff>
      <xdr:row>83</xdr:row>
      <xdr:rowOff>0</xdr:rowOff>
    </xdr:to>
    <xdr:sp macro="" textlink="">
      <xdr:nvSpPr>
        <xdr:cNvPr id="74" name="Line 99"/>
        <xdr:cNvSpPr>
          <a:spLocks noChangeShapeType="1"/>
        </xdr:cNvSpPr>
      </xdr:nvSpPr>
      <xdr:spPr bwMode="auto">
        <a:xfrm flipV="1">
          <a:off x="41814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83</xdr:row>
      <xdr:rowOff>0</xdr:rowOff>
    </xdr:from>
    <xdr:to>
      <xdr:col>22</xdr:col>
      <xdr:colOff>76200</xdr:colOff>
      <xdr:row>83</xdr:row>
      <xdr:rowOff>0</xdr:rowOff>
    </xdr:to>
    <xdr:sp macro="" textlink="">
      <xdr:nvSpPr>
        <xdr:cNvPr id="75" name="Line 100"/>
        <xdr:cNvSpPr>
          <a:spLocks noChangeShapeType="1"/>
        </xdr:cNvSpPr>
      </xdr:nvSpPr>
      <xdr:spPr bwMode="auto">
        <a:xfrm flipV="1">
          <a:off x="37528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171450</xdr:colOff>
      <xdr:row>83</xdr:row>
      <xdr:rowOff>0</xdr:rowOff>
    </xdr:from>
    <xdr:to>
      <xdr:col>14</xdr:col>
      <xdr:colOff>171450</xdr:colOff>
      <xdr:row>83</xdr:row>
      <xdr:rowOff>0</xdr:rowOff>
    </xdr:to>
    <xdr:sp macro="" textlink="">
      <xdr:nvSpPr>
        <xdr:cNvPr id="76" name="Line 101"/>
        <xdr:cNvSpPr>
          <a:spLocks noChangeShapeType="1"/>
        </xdr:cNvSpPr>
      </xdr:nvSpPr>
      <xdr:spPr bwMode="auto">
        <a:xfrm flipV="1">
          <a:off x="23812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83</xdr:row>
      <xdr:rowOff>0</xdr:rowOff>
    </xdr:from>
    <xdr:to>
      <xdr:col>24</xdr:col>
      <xdr:colOff>0</xdr:colOff>
      <xdr:row>83</xdr:row>
      <xdr:rowOff>0</xdr:rowOff>
    </xdr:to>
    <xdr:sp macro="" textlink="">
      <xdr:nvSpPr>
        <xdr:cNvPr id="77" name="Line 102"/>
        <xdr:cNvSpPr>
          <a:spLocks noChangeShapeType="1"/>
        </xdr:cNvSpPr>
      </xdr:nvSpPr>
      <xdr:spPr bwMode="auto">
        <a:xfrm flipV="1">
          <a:off x="40386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83</xdr:row>
      <xdr:rowOff>0</xdr:rowOff>
    </xdr:from>
    <xdr:to>
      <xdr:col>25</xdr:col>
      <xdr:colOff>123825</xdr:colOff>
      <xdr:row>83</xdr:row>
      <xdr:rowOff>0</xdr:rowOff>
    </xdr:to>
    <xdr:sp macro="" textlink="">
      <xdr:nvSpPr>
        <xdr:cNvPr id="78" name="Line 103"/>
        <xdr:cNvSpPr>
          <a:spLocks noChangeShapeType="1"/>
        </xdr:cNvSpPr>
      </xdr:nvSpPr>
      <xdr:spPr bwMode="auto">
        <a:xfrm flipV="1">
          <a:off x="43434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83</xdr:row>
      <xdr:rowOff>0</xdr:rowOff>
    </xdr:from>
    <xdr:to>
      <xdr:col>30</xdr:col>
      <xdr:colOff>133350</xdr:colOff>
      <xdr:row>83</xdr:row>
      <xdr:rowOff>0</xdr:rowOff>
    </xdr:to>
    <xdr:sp macro="" textlink="">
      <xdr:nvSpPr>
        <xdr:cNvPr id="79" name="Oval 107"/>
        <xdr:cNvSpPr>
          <a:spLocks noChangeArrowheads="1"/>
        </xdr:cNvSpPr>
      </xdr:nvSpPr>
      <xdr:spPr bwMode="auto">
        <a:xfrm>
          <a:off x="5210175" y="11782425"/>
          <a:ext cx="476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83</xdr:row>
      <xdr:rowOff>0</xdr:rowOff>
    </xdr:from>
    <xdr:to>
      <xdr:col>22</xdr:col>
      <xdr:colOff>85725</xdr:colOff>
      <xdr:row>83</xdr:row>
      <xdr:rowOff>0</xdr:rowOff>
    </xdr:to>
    <xdr:sp macro="" textlink="">
      <xdr:nvSpPr>
        <xdr:cNvPr id="80" name="Line 108"/>
        <xdr:cNvSpPr>
          <a:spLocks noChangeShapeType="1"/>
        </xdr:cNvSpPr>
      </xdr:nvSpPr>
      <xdr:spPr bwMode="auto">
        <a:xfrm flipV="1">
          <a:off x="37623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83</xdr:row>
      <xdr:rowOff>0</xdr:rowOff>
    </xdr:from>
    <xdr:to>
      <xdr:col>24</xdr:col>
      <xdr:colOff>0</xdr:colOff>
      <xdr:row>83</xdr:row>
      <xdr:rowOff>0</xdr:rowOff>
    </xdr:to>
    <xdr:sp macro="" textlink="">
      <xdr:nvSpPr>
        <xdr:cNvPr id="81" name="Line 109"/>
        <xdr:cNvSpPr>
          <a:spLocks noChangeShapeType="1"/>
        </xdr:cNvSpPr>
      </xdr:nvSpPr>
      <xdr:spPr bwMode="auto">
        <a:xfrm flipV="1">
          <a:off x="40386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83</xdr:row>
      <xdr:rowOff>0</xdr:rowOff>
    </xdr:from>
    <xdr:to>
      <xdr:col>24</xdr:col>
      <xdr:colOff>133350</xdr:colOff>
      <xdr:row>83</xdr:row>
      <xdr:rowOff>0</xdr:rowOff>
    </xdr:to>
    <xdr:sp macro="" textlink="">
      <xdr:nvSpPr>
        <xdr:cNvPr id="82" name="Line 110"/>
        <xdr:cNvSpPr>
          <a:spLocks noChangeShapeType="1"/>
        </xdr:cNvSpPr>
      </xdr:nvSpPr>
      <xdr:spPr bwMode="auto">
        <a:xfrm flipV="1">
          <a:off x="41719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83</xdr:row>
      <xdr:rowOff>0</xdr:rowOff>
    </xdr:from>
    <xdr:to>
      <xdr:col>25</xdr:col>
      <xdr:colOff>95250</xdr:colOff>
      <xdr:row>83</xdr:row>
      <xdr:rowOff>0</xdr:rowOff>
    </xdr:to>
    <xdr:sp macro="" textlink="">
      <xdr:nvSpPr>
        <xdr:cNvPr id="83" name="Line 111"/>
        <xdr:cNvSpPr>
          <a:spLocks noChangeShapeType="1"/>
        </xdr:cNvSpPr>
      </xdr:nvSpPr>
      <xdr:spPr bwMode="auto">
        <a:xfrm flipV="1">
          <a:off x="43148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83</xdr:row>
      <xdr:rowOff>0</xdr:rowOff>
    </xdr:from>
    <xdr:to>
      <xdr:col>22</xdr:col>
      <xdr:colOff>85725</xdr:colOff>
      <xdr:row>83</xdr:row>
      <xdr:rowOff>0</xdr:rowOff>
    </xdr:to>
    <xdr:sp macro="" textlink="">
      <xdr:nvSpPr>
        <xdr:cNvPr id="84" name="Line 115"/>
        <xdr:cNvSpPr>
          <a:spLocks noChangeShapeType="1"/>
        </xdr:cNvSpPr>
      </xdr:nvSpPr>
      <xdr:spPr bwMode="auto">
        <a:xfrm flipV="1">
          <a:off x="37623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171450</xdr:colOff>
      <xdr:row>83</xdr:row>
      <xdr:rowOff>0</xdr:rowOff>
    </xdr:from>
    <xdr:to>
      <xdr:col>23</xdr:col>
      <xdr:colOff>171450</xdr:colOff>
      <xdr:row>83</xdr:row>
      <xdr:rowOff>0</xdr:rowOff>
    </xdr:to>
    <xdr:sp macro="" textlink="">
      <xdr:nvSpPr>
        <xdr:cNvPr id="85" name="Line 116"/>
        <xdr:cNvSpPr>
          <a:spLocks noChangeShapeType="1"/>
        </xdr:cNvSpPr>
      </xdr:nvSpPr>
      <xdr:spPr bwMode="auto">
        <a:xfrm flipV="1">
          <a:off x="40290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83</xdr:row>
      <xdr:rowOff>0</xdr:rowOff>
    </xdr:from>
    <xdr:to>
      <xdr:col>24</xdr:col>
      <xdr:colOff>133350</xdr:colOff>
      <xdr:row>83</xdr:row>
      <xdr:rowOff>0</xdr:rowOff>
    </xdr:to>
    <xdr:sp macro="" textlink="">
      <xdr:nvSpPr>
        <xdr:cNvPr id="86" name="Line 117"/>
        <xdr:cNvSpPr>
          <a:spLocks noChangeShapeType="1"/>
        </xdr:cNvSpPr>
      </xdr:nvSpPr>
      <xdr:spPr bwMode="auto">
        <a:xfrm flipV="1">
          <a:off x="41719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83</xdr:row>
      <xdr:rowOff>0</xdr:rowOff>
    </xdr:from>
    <xdr:to>
      <xdr:col>25</xdr:col>
      <xdr:colOff>95250</xdr:colOff>
      <xdr:row>83</xdr:row>
      <xdr:rowOff>0</xdr:rowOff>
    </xdr:to>
    <xdr:sp macro="" textlink="">
      <xdr:nvSpPr>
        <xdr:cNvPr id="87" name="Line 118"/>
        <xdr:cNvSpPr>
          <a:spLocks noChangeShapeType="1"/>
        </xdr:cNvSpPr>
      </xdr:nvSpPr>
      <xdr:spPr bwMode="auto">
        <a:xfrm flipV="1">
          <a:off x="43148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581025</xdr:colOff>
      <xdr:row>26</xdr:row>
      <xdr:rowOff>0</xdr:rowOff>
    </xdr:from>
    <xdr:to>
      <xdr:col>28</xdr:col>
      <xdr:colOff>161925</xdr:colOff>
      <xdr:row>26</xdr:row>
      <xdr:rowOff>0</xdr:rowOff>
    </xdr:to>
    <xdr:sp macro="" textlink="">
      <xdr:nvSpPr>
        <xdr:cNvPr id="88" name="Oval 130"/>
        <xdr:cNvSpPr>
          <a:spLocks noChangeArrowheads="1"/>
        </xdr:cNvSpPr>
      </xdr:nvSpPr>
      <xdr:spPr bwMode="auto">
        <a:xfrm>
          <a:off x="494347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581025</xdr:colOff>
      <xdr:row>26</xdr:row>
      <xdr:rowOff>0</xdr:rowOff>
    </xdr:from>
    <xdr:to>
      <xdr:col>28</xdr:col>
      <xdr:colOff>161925</xdr:colOff>
      <xdr:row>26</xdr:row>
      <xdr:rowOff>0</xdr:rowOff>
    </xdr:to>
    <xdr:sp macro="" textlink="">
      <xdr:nvSpPr>
        <xdr:cNvPr id="89" name="Oval 131"/>
        <xdr:cNvSpPr>
          <a:spLocks noChangeArrowheads="1"/>
        </xdr:cNvSpPr>
      </xdr:nvSpPr>
      <xdr:spPr bwMode="auto">
        <a:xfrm>
          <a:off x="494347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6</xdr:row>
      <xdr:rowOff>76200</xdr:rowOff>
    </xdr:from>
    <xdr:to>
      <xdr:col>12</xdr:col>
      <xdr:colOff>38100</xdr:colOff>
      <xdr:row>6</xdr:row>
      <xdr:rowOff>114300</xdr:rowOff>
    </xdr:to>
    <xdr:sp macro="" textlink="">
      <xdr:nvSpPr>
        <xdr:cNvPr id="90" name="Line 132"/>
        <xdr:cNvSpPr>
          <a:spLocks noChangeShapeType="1"/>
        </xdr:cNvSpPr>
      </xdr:nvSpPr>
      <xdr:spPr bwMode="auto">
        <a:xfrm flipV="1">
          <a:off x="1885950" y="1104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</xdr:row>
      <xdr:rowOff>76200</xdr:rowOff>
    </xdr:from>
    <xdr:to>
      <xdr:col>11</xdr:col>
      <xdr:colOff>0</xdr:colOff>
      <xdr:row>6</xdr:row>
      <xdr:rowOff>114300</xdr:rowOff>
    </xdr:to>
    <xdr:sp macro="" textlink="">
      <xdr:nvSpPr>
        <xdr:cNvPr id="91" name="Line 133"/>
        <xdr:cNvSpPr>
          <a:spLocks noChangeShapeType="1"/>
        </xdr:cNvSpPr>
      </xdr:nvSpPr>
      <xdr:spPr bwMode="auto">
        <a:xfrm flipV="1">
          <a:off x="1666875" y="1104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6</xdr:row>
      <xdr:rowOff>76200</xdr:rowOff>
    </xdr:from>
    <xdr:to>
      <xdr:col>9</xdr:col>
      <xdr:colOff>142875</xdr:colOff>
      <xdr:row>6</xdr:row>
      <xdr:rowOff>114300</xdr:rowOff>
    </xdr:to>
    <xdr:sp macro="" textlink="">
      <xdr:nvSpPr>
        <xdr:cNvPr id="92" name="Line 134"/>
        <xdr:cNvSpPr>
          <a:spLocks noChangeShapeType="1"/>
        </xdr:cNvSpPr>
      </xdr:nvSpPr>
      <xdr:spPr bwMode="auto">
        <a:xfrm flipV="1">
          <a:off x="1476375" y="1104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428625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93" name="Line 135"/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247650</xdr:colOff>
      <xdr:row>8</xdr:row>
      <xdr:rowOff>0</xdr:rowOff>
    </xdr:from>
    <xdr:to>
      <xdr:col>43</xdr:col>
      <xdr:colOff>180975</xdr:colOff>
      <xdr:row>8</xdr:row>
      <xdr:rowOff>0</xdr:rowOff>
    </xdr:to>
    <xdr:sp macro="" textlink="">
      <xdr:nvSpPr>
        <xdr:cNvPr id="94" name="Line 136"/>
        <xdr:cNvSpPr>
          <a:spLocks noChangeShapeType="1"/>
        </xdr:cNvSpPr>
      </xdr:nvSpPr>
      <xdr:spPr bwMode="auto">
        <a:xfrm flipV="1">
          <a:off x="75914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5</xdr:row>
      <xdr:rowOff>38100</xdr:rowOff>
    </xdr:from>
    <xdr:to>
      <xdr:col>9</xdr:col>
      <xdr:colOff>0</xdr:colOff>
      <xdr:row>6</xdr:row>
      <xdr:rowOff>114300</xdr:rowOff>
    </xdr:to>
    <xdr:sp macro="" textlink="">
      <xdr:nvSpPr>
        <xdr:cNvPr id="95" name="Rectangle 138"/>
        <xdr:cNvSpPr>
          <a:spLocks noChangeArrowheads="1"/>
        </xdr:cNvSpPr>
      </xdr:nvSpPr>
      <xdr:spPr bwMode="auto">
        <a:xfrm>
          <a:off x="1000125" y="876300"/>
          <a:ext cx="3333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133350</xdr:colOff>
      <xdr:row>6</xdr:row>
      <xdr:rowOff>66675</xdr:rowOff>
    </xdr:from>
    <xdr:to>
      <xdr:col>7</xdr:col>
      <xdr:colOff>133350</xdr:colOff>
      <xdr:row>6</xdr:row>
      <xdr:rowOff>104775</xdr:rowOff>
    </xdr:to>
    <xdr:sp macro="" textlink="">
      <xdr:nvSpPr>
        <xdr:cNvPr id="96" name="Line 139"/>
        <xdr:cNvSpPr>
          <a:spLocks noChangeShapeType="1"/>
        </xdr:cNvSpPr>
      </xdr:nvSpPr>
      <xdr:spPr bwMode="auto">
        <a:xfrm flipV="1">
          <a:off x="1162050" y="1095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514350</xdr:colOff>
      <xdr:row>26</xdr:row>
      <xdr:rowOff>0</xdr:rowOff>
    </xdr:from>
    <xdr:to>
      <xdr:col>28</xdr:col>
      <xdr:colOff>161925</xdr:colOff>
      <xdr:row>26</xdr:row>
      <xdr:rowOff>0</xdr:rowOff>
    </xdr:to>
    <xdr:sp macro="" textlink="">
      <xdr:nvSpPr>
        <xdr:cNvPr id="97" name="Oval 141"/>
        <xdr:cNvSpPr>
          <a:spLocks noChangeArrowheads="1"/>
        </xdr:cNvSpPr>
      </xdr:nvSpPr>
      <xdr:spPr bwMode="auto">
        <a:xfrm>
          <a:off x="494347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161925</xdr:colOff>
      <xdr:row>26</xdr:row>
      <xdr:rowOff>0</xdr:rowOff>
    </xdr:from>
    <xdr:to>
      <xdr:col>23</xdr:col>
      <xdr:colOff>9525</xdr:colOff>
      <xdr:row>26</xdr:row>
      <xdr:rowOff>0</xdr:rowOff>
    </xdr:to>
    <xdr:sp macro="" textlink="">
      <xdr:nvSpPr>
        <xdr:cNvPr id="98" name="Oval 142"/>
        <xdr:cNvSpPr>
          <a:spLocks noChangeArrowheads="1"/>
        </xdr:cNvSpPr>
      </xdr:nvSpPr>
      <xdr:spPr bwMode="auto">
        <a:xfrm>
          <a:off x="3838575" y="3657600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99" name="Oval 154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0" name="Oval 155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1" name="Oval 156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2" name="Oval 157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3" name="Oval 158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4" name="Oval 159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5" name="Oval 160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6" name="Oval 161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07" name="Oval 162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8" name="Oval 163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09" name="Oval 164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0" name="Oval 165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1" name="Oval 166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2" name="Oval 167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3" name="Oval 168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4" name="Oval 169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5" name="Oval 170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6" name="Oval 171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7" name="Oval 172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8" name="Oval 173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19" name="Oval 174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0" name="Oval 175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1" name="Oval 176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2" name="Oval 177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3" name="Oval 178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4" name="Oval 179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5" name="Oval 180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6" name="Oval 181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7" name="Oval 182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8" name="Oval 183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29" name="Oval 184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0" name="Oval 185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1" name="Oval 186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2" name="Oval 187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3" name="Oval 188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34" name="Oval 189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5" name="Oval 190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6" name="Oval 191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7" name="Oval 192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8" name="Oval 193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39" name="Oval 194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0" name="Oval 195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1" name="Oval 196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2" name="Oval 197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3" name="Oval 198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4" name="Oval 199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5" name="Oval 200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6" name="Oval 201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7" name="Oval 202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8" name="Oval 203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49" name="Oval 204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0" name="Oval 205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1" name="Oval 206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2" name="Oval 207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3" name="Oval 208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4" name="Oval 209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5" name="Oval 210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6" name="Oval 211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7" name="Oval 212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8" name="Oval 213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59" name="Oval 214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60" name="Oval 215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61" name="Oval 216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26</xdr:row>
      <xdr:rowOff>0</xdr:rowOff>
    </xdr:from>
    <xdr:to>
      <xdr:col>33</xdr:col>
      <xdr:colOff>123825</xdr:colOff>
      <xdr:row>26</xdr:row>
      <xdr:rowOff>0</xdr:rowOff>
    </xdr:to>
    <xdr:sp macro="" textlink="">
      <xdr:nvSpPr>
        <xdr:cNvPr id="162" name="Oval 217"/>
        <xdr:cNvSpPr>
          <a:spLocks noChangeArrowheads="1"/>
        </xdr:cNvSpPr>
      </xdr:nvSpPr>
      <xdr:spPr bwMode="auto">
        <a:xfrm>
          <a:off x="5772150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161925</xdr:colOff>
      <xdr:row>26</xdr:row>
      <xdr:rowOff>0</xdr:rowOff>
    </xdr:from>
    <xdr:to>
      <xdr:col>27</xdr:col>
      <xdr:colOff>9525</xdr:colOff>
      <xdr:row>26</xdr:row>
      <xdr:rowOff>0</xdr:rowOff>
    </xdr:to>
    <xdr:sp macro="" textlink="">
      <xdr:nvSpPr>
        <xdr:cNvPr id="163" name="Oval 218"/>
        <xdr:cNvSpPr>
          <a:spLocks noChangeArrowheads="1"/>
        </xdr:cNvSpPr>
      </xdr:nvSpPr>
      <xdr:spPr bwMode="auto">
        <a:xfrm>
          <a:off x="4562475" y="3657600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161925</xdr:colOff>
      <xdr:row>26</xdr:row>
      <xdr:rowOff>0</xdr:rowOff>
    </xdr:from>
    <xdr:to>
      <xdr:col>33</xdr:col>
      <xdr:colOff>9525</xdr:colOff>
      <xdr:row>26</xdr:row>
      <xdr:rowOff>0</xdr:rowOff>
    </xdr:to>
    <xdr:sp macro="" textlink="">
      <xdr:nvSpPr>
        <xdr:cNvPr id="164" name="Oval 219"/>
        <xdr:cNvSpPr>
          <a:spLocks noChangeArrowheads="1"/>
        </xdr:cNvSpPr>
      </xdr:nvSpPr>
      <xdr:spPr bwMode="auto">
        <a:xfrm>
          <a:off x="5648325" y="3657600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85</xdr:row>
      <xdr:rowOff>0</xdr:rowOff>
    </xdr:from>
    <xdr:to>
      <xdr:col>43</xdr:col>
      <xdr:colOff>180975</xdr:colOff>
      <xdr:row>85</xdr:row>
      <xdr:rowOff>0</xdr:rowOff>
    </xdr:to>
    <xdr:sp macro="" textlink="">
      <xdr:nvSpPr>
        <xdr:cNvPr id="165" name="Oval 220"/>
        <xdr:cNvSpPr>
          <a:spLocks noChangeArrowheads="1"/>
        </xdr:cNvSpPr>
      </xdr:nvSpPr>
      <xdr:spPr bwMode="auto">
        <a:xfrm>
          <a:off x="759142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85</xdr:row>
      <xdr:rowOff>0</xdr:rowOff>
    </xdr:from>
    <xdr:to>
      <xdr:col>43</xdr:col>
      <xdr:colOff>180975</xdr:colOff>
      <xdr:row>85</xdr:row>
      <xdr:rowOff>0</xdr:rowOff>
    </xdr:to>
    <xdr:sp macro="" textlink="">
      <xdr:nvSpPr>
        <xdr:cNvPr id="166" name="Oval 221"/>
        <xdr:cNvSpPr>
          <a:spLocks noChangeArrowheads="1"/>
        </xdr:cNvSpPr>
      </xdr:nvSpPr>
      <xdr:spPr bwMode="auto">
        <a:xfrm>
          <a:off x="759142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85</xdr:row>
      <xdr:rowOff>0</xdr:rowOff>
    </xdr:from>
    <xdr:to>
      <xdr:col>43</xdr:col>
      <xdr:colOff>180975</xdr:colOff>
      <xdr:row>85</xdr:row>
      <xdr:rowOff>0</xdr:rowOff>
    </xdr:to>
    <xdr:sp macro="" textlink="">
      <xdr:nvSpPr>
        <xdr:cNvPr id="167" name="Oval 222"/>
        <xdr:cNvSpPr>
          <a:spLocks noChangeArrowheads="1"/>
        </xdr:cNvSpPr>
      </xdr:nvSpPr>
      <xdr:spPr bwMode="auto">
        <a:xfrm>
          <a:off x="759142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85</xdr:row>
      <xdr:rowOff>0</xdr:rowOff>
    </xdr:from>
    <xdr:to>
      <xdr:col>43</xdr:col>
      <xdr:colOff>180975</xdr:colOff>
      <xdr:row>85</xdr:row>
      <xdr:rowOff>0</xdr:rowOff>
    </xdr:to>
    <xdr:sp macro="" textlink="">
      <xdr:nvSpPr>
        <xdr:cNvPr id="168" name="Oval 223"/>
        <xdr:cNvSpPr>
          <a:spLocks noChangeArrowheads="1"/>
        </xdr:cNvSpPr>
      </xdr:nvSpPr>
      <xdr:spPr bwMode="auto">
        <a:xfrm>
          <a:off x="759142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419100</xdr:colOff>
      <xdr:row>26</xdr:row>
      <xdr:rowOff>0</xdr:rowOff>
    </xdr:from>
    <xdr:to>
      <xdr:col>43</xdr:col>
      <xdr:colOff>180975</xdr:colOff>
      <xdr:row>26</xdr:row>
      <xdr:rowOff>0</xdr:rowOff>
    </xdr:to>
    <xdr:sp macro="" textlink="">
      <xdr:nvSpPr>
        <xdr:cNvPr id="169" name="Oval 227"/>
        <xdr:cNvSpPr>
          <a:spLocks noChangeArrowheads="1"/>
        </xdr:cNvSpPr>
      </xdr:nvSpPr>
      <xdr:spPr bwMode="auto">
        <a:xfrm>
          <a:off x="7591425" y="36576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95250</xdr:colOff>
      <xdr:row>26</xdr:row>
      <xdr:rowOff>0</xdr:rowOff>
    </xdr:from>
    <xdr:to>
      <xdr:col>33</xdr:col>
      <xdr:colOff>114300</xdr:colOff>
      <xdr:row>26</xdr:row>
      <xdr:rowOff>0</xdr:rowOff>
    </xdr:to>
    <xdr:sp macro="" textlink="">
      <xdr:nvSpPr>
        <xdr:cNvPr id="170" name="Oval 228"/>
        <xdr:cNvSpPr>
          <a:spLocks noChangeArrowheads="1"/>
        </xdr:cNvSpPr>
      </xdr:nvSpPr>
      <xdr:spPr bwMode="auto">
        <a:xfrm>
          <a:off x="5762625" y="36576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85</xdr:row>
      <xdr:rowOff>0</xdr:rowOff>
    </xdr:from>
    <xdr:to>
      <xdr:col>43</xdr:col>
      <xdr:colOff>180975</xdr:colOff>
      <xdr:row>85</xdr:row>
      <xdr:rowOff>0</xdr:rowOff>
    </xdr:to>
    <xdr:sp macro="" textlink="">
      <xdr:nvSpPr>
        <xdr:cNvPr id="171" name="Oval 229"/>
        <xdr:cNvSpPr>
          <a:spLocks noChangeArrowheads="1"/>
        </xdr:cNvSpPr>
      </xdr:nvSpPr>
      <xdr:spPr bwMode="auto">
        <a:xfrm>
          <a:off x="759142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85</xdr:row>
      <xdr:rowOff>0</xdr:rowOff>
    </xdr:from>
    <xdr:to>
      <xdr:col>43</xdr:col>
      <xdr:colOff>180975</xdr:colOff>
      <xdr:row>85</xdr:row>
      <xdr:rowOff>0</xdr:rowOff>
    </xdr:to>
    <xdr:sp macro="" textlink="">
      <xdr:nvSpPr>
        <xdr:cNvPr id="172" name="Oval 230"/>
        <xdr:cNvSpPr>
          <a:spLocks noChangeArrowheads="1"/>
        </xdr:cNvSpPr>
      </xdr:nvSpPr>
      <xdr:spPr bwMode="auto">
        <a:xfrm>
          <a:off x="759142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638175</xdr:colOff>
      <xdr:row>85</xdr:row>
      <xdr:rowOff>0</xdr:rowOff>
    </xdr:from>
    <xdr:to>
      <xdr:col>28</xdr:col>
      <xdr:colOff>161925</xdr:colOff>
      <xdr:row>85</xdr:row>
      <xdr:rowOff>0</xdr:rowOff>
    </xdr:to>
    <xdr:sp macro="" textlink="">
      <xdr:nvSpPr>
        <xdr:cNvPr id="173" name="Oval 231"/>
        <xdr:cNvSpPr>
          <a:spLocks noChangeArrowheads="1"/>
        </xdr:cNvSpPr>
      </xdr:nvSpPr>
      <xdr:spPr bwMode="auto">
        <a:xfrm>
          <a:off x="494347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638175</xdr:colOff>
      <xdr:row>85</xdr:row>
      <xdr:rowOff>0</xdr:rowOff>
    </xdr:from>
    <xdr:to>
      <xdr:col>28</xdr:col>
      <xdr:colOff>161925</xdr:colOff>
      <xdr:row>85</xdr:row>
      <xdr:rowOff>0</xdr:rowOff>
    </xdr:to>
    <xdr:sp macro="" textlink="">
      <xdr:nvSpPr>
        <xdr:cNvPr id="174" name="Oval 232"/>
        <xdr:cNvSpPr>
          <a:spLocks noChangeArrowheads="1"/>
        </xdr:cNvSpPr>
      </xdr:nvSpPr>
      <xdr:spPr bwMode="auto">
        <a:xfrm>
          <a:off x="494347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85</xdr:row>
      <xdr:rowOff>0</xdr:rowOff>
    </xdr:from>
    <xdr:to>
      <xdr:col>43</xdr:col>
      <xdr:colOff>180975</xdr:colOff>
      <xdr:row>85</xdr:row>
      <xdr:rowOff>0</xdr:rowOff>
    </xdr:to>
    <xdr:sp macro="" textlink="">
      <xdr:nvSpPr>
        <xdr:cNvPr id="175" name="Oval 233"/>
        <xdr:cNvSpPr>
          <a:spLocks noChangeArrowheads="1"/>
        </xdr:cNvSpPr>
      </xdr:nvSpPr>
      <xdr:spPr bwMode="auto">
        <a:xfrm>
          <a:off x="759142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85</xdr:row>
      <xdr:rowOff>0</xdr:rowOff>
    </xdr:from>
    <xdr:to>
      <xdr:col>43</xdr:col>
      <xdr:colOff>180975</xdr:colOff>
      <xdr:row>85</xdr:row>
      <xdr:rowOff>0</xdr:rowOff>
    </xdr:to>
    <xdr:sp macro="" textlink="">
      <xdr:nvSpPr>
        <xdr:cNvPr id="176" name="Oval 234"/>
        <xdr:cNvSpPr>
          <a:spLocks noChangeArrowheads="1"/>
        </xdr:cNvSpPr>
      </xdr:nvSpPr>
      <xdr:spPr bwMode="auto">
        <a:xfrm>
          <a:off x="759142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85</xdr:row>
      <xdr:rowOff>0</xdr:rowOff>
    </xdr:from>
    <xdr:to>
      <xdr:col>43</xdr:col>
      <xdr:colOff>180975</xdr:colOff>
      <xdr:row>85</xdr:row>
      <xdr:rowOff>0</xdr:rowOff>
    </xdr:to>
    <xdr:sp macro="" textlink="">
      <xdr:nvSpPr>
        <xdr:cNvPr id="177" name="Oval 235"/>
        <xdr:cNvSpPr>
          <a:spLocks noChangeArrowheads="1"/>
        </xdr:cNvSpPr>
      </xdr:nvSpPr>
      <xdr:spPr bwMode="auto">
        <a:xfrm>
          <a:off x="7591425" y="121253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37</xdr:col>
      <xdr:colOff>85725</xdr:colOff>
      <xdr:row>0</xdr:row>
      <xdr:rowOff>38100</xdr:rowOff>
    </xdr:from>
    <xdr:ext cx="617622" cy="144493"/>
    <xdr:sp macro="" textlink="">
      <xdr:nvSpPr>
        <xdr:cNvPr id="178" name="Rectangle 236"/>
        <xdr:cNvSpPr>
          <a:spLocks noChangeArrowheads="1"/>
        </xdr:cNvSpPr>
      </xdr:nvSpPr>
      <xdr:spPr bwMode="auto">
        <a:xfrm>
          <a:off x="6410325" y="38100"/>
          <a:ext cx="617622" cy="144493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BIR Form No.</a:t>
          </a:r>
          <a:endParaRPr lang="en-PH"/>
        </a:p>
      </xdr:txBody>
    </xdr:sp>
    <xdr:clientData/>
  </xdr:oneCellAnchor>
  <xdr:twoCellAnchor>
    <xdr:from>
      <xdr:col>37</xdr:col>
      <xdr:colOff>28575</xdr:colOff>
      <xdr:row>8</xdr:row>
      <xdr:rowOff>0</xdr:rowOff>
    </xdr:from>
    <xdr:to>
      <xdr:col>37</xdr:col>
      <xdr:colOff>28575</xdr:colOff>
      <xdr:row>8</xdr:row>
      <xdr:rowOff>0</xdr:rowOff>
    </xdr:to>
    <xdr:sp macro="" textlink="">
      <xdr:nvSpPr>
        <xdr:cNvPr id="179" name="Line 246"/>
        <xdr:cNvSpPr>
          <a:spLocks noChangeShapeType="1"/>
        </xdr:cNvSpPr>
      </xdr:nvSpPr>
      <xdr:spPr bwMode="auto">
        <a:xfrm flipV="1">
          <a:off x="635317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83</xdr:row>
      <xdr:rowOff>0</xdr:rowOff>
    </xdr:from>
    <xdr:to>
      <xdr:col>22</xdr:col>
      <xdr:colOff>85725</xdr:colOff>
      <xdr:row>83</xdr:row>
      <xdr:rowOff>0</xdr:rowOff>
    </xdr:to>
    <xdr:sp macro="" textlink="">
      <xdr:nvSpPr>
        <xdr:cNvPr id="180" name="Line 254"/>
        <xdr:cNvSpPr>
          <a:spLocks noChangeShapeType="1"/>
        </xdr:cNvSpPr>
      </xdr:nvSpPr>
      <xdr:spPr bwMode="auto">
        <a:xfrm flipV="1">
          <a:off x="37623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83</xdr:row>
      <xdr:rowOff>0</xdr:rowOff>
    </xdr:from>
    <xdr:to>
      <xdr:col>22</xdr:col>
      <xdr:colOff>76200</xdr:colOff>
      <xdr:row>83</xdr:row>
      <xdr:rowOff>0</xdr:rowOff>
    </xdr:to>
    <xdr:sp macro="" textlink="">
      <xdr:nvSpPr>
        <xdr:cNvPr id="181" name="Line 255"/>
        <xdr:cNvSpPr>
          <a:spLocks noChangeShapeType="1"/>
        </xdr:cNvSpPr>
      </xdr:nvSpPr>
      <xdr:spPr bwMode="auto">
        <a:xfrm flipV="1">
          <a:off x="37528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83</xdr:row>
      <xdr:rowOff>0</xdr:rowOff>
    </xdr:from>
    <xdr:to>
      <xdr:col>22</xdr:col>
      <xdr:colOff>76200</xdr:colOff>
      <xdr:row>83</xdr:row>
      <xdr:rowOff>0</xdr:rowOff>
    </xdr:to>
    <xdr:sp macro="" textlink="">
      <xdr:nvSpPr>
        <xdr:cNvPr id="182" name="Line 256"/>
        <xdr:cNvSpPr>
          <a:spLocks noChangeShapeType="1"/>
        </xdr:cNvSpPr>
      </xdr:nvSpPr>
      <xdr:spPr bwMode="auto">
        <a:xfrm flipV="1">
          <a:off x="375285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83</xdr:row>
      <xdr:rowOff>0</xdr:rowOff>
    </xdr:from>
    <xdr:to>
      <xdr:col>22</xdr:col>
      <xdr:colOff>85725</xdr:colOff>
      <xdr:row>83</xdr:row>
      <xdr:rowOff>0</xdr:rowOff>
    </xdr:to>
    <xdr:sp macro="" textlink="">
      <xdr:nvSpPr>
        <xdr:cNvPr id="183" name="Line 259"/>
        <xdr:cNvSpPr>
          <a:spLocks noChangeShapeType="1"/>
        </xdr:cNvSpPr>
      </xdr:nvSpPr>
      <xdr:spPr bwMode="auto">
        <a:xfrm flipV="1">
          <a:off x="37623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83</xdr:row>
      <xdr:rowOff>0</xdr:rowOff>
    </xdr:from>
    <xdr:to>
      <xdr:col>22</xdr:col>
      <xdr:colOff>85725</xdr:colOff>
      <xdr:row>83</xdr:row>
      <xdr:rowOff>0</xdr:rowOff>
    </xdr:to>
    <xdr:sp macro="" textlink="">
      <xdr:nvSpPr>
        <xdr:cNvPr id="184" name="Line 262"/>
        <xdr:cNvSpPr>
          <a:spLocks noChangeShapeType="1"/>
        </xdr:cNvSpPr>
      </xdr:nvSpPr>
      <xdr:spPr bwMode="auto">
        <a:xfrm flipV="1">
          <a:off x="376237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83</xdr:row>
      <xdr:rowOff>0</xdr:rowOff>
    </xdr:from>
    <xdr:to>
      <xdr:col>21</xdr:col>
      <xdr:colOff>9525</xdr:colOff>
      <xdr:row>83</xdr:row>
      <xdr:rowOff>0</xdr:rowOff>
    </xdr:to>
    <xdr:sp macro="" textlink="">
      <xdr:nvSpPr>
        <xdr:cNvPr id="185" name="Line 263"/>
        <xdr:cNvSpPr>
          <a:spLocks noChangeShapeType="1"/>
        </xdr:cNvSpPr>
      </xdr:nvSpPr>
      <xdr:spPr bwMode="auto">
        <a:xfrm flipV="1">
          <a:off x="35052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83</xdr:row>
      <xdr:rowOff>0</xdr:rowOff>
    </xdr:from>
    <xdr:to>
      <xdr:col>21</xdr:col>
      <xdr:colOff>9525</xdr:colOff>
      <xdr:row>83</xdr:row>
      <xdr:rowOff>0</xdr:rowOff>
    </xdr:to>
    <xdr:sp macro="" textlink="">
      <xdr:nvSpPr>
        <xdr:cNvPr id="186" name="Line 264"/>
        <xdr:cNvSpPr>
          <a:spLocks noChangeShapeType="1"/>
        </xdr:cNvSpPr>
      </xdr:nvSpPr>
      <xdr:spPr bwMode="auto">
        <a:xfrm flipV="1">
          <a:off x="3505200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83</xdr:row>
      <xdr:rowOff>0</xdr:rowOff>
    </xdr:from>
    <xdr:to>
      <xdr:col>24</xdr:col>
      <xdr:colOff>9525</xdr:colOff>
      <xdr:row>83</xdr:row>
      <xdr:rowOff>0</xdr:rowOff>
    </xdr:to>
    <xdr:sp macro="" textlink="">
      <xdr:nvSpPr>
        <xdr:cNvPr id="187" name="Line 273"/>
        <xdr:cNvSpPr>
          <a:spLocks noChangeShapeType="1"/>
        </xdr:cNvSpPr>
      </xdr:nvSpPr>
      <xdr:spPr bwMode="auto">
        <a:xfrm>
          <a:off x="4048125" y="1178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1</xdr:row>
      <xdr:rowOff>28575</xdr:rowOff>
    </xdr:from>
    <xdr:to>
      <xdr:col>15</xdr:col>
      <xdr:colOff>161925</xdr:colOff>
      <xdr:row>3</xdr:row>
      <xdr:rowOff>152400</xdr:rowOff>
    </xdr:to>
    <xdr:sp macro="" textlink="">
      <xdr:nvSpPr>
        <xdr:cNvPr id="188" name="Text Box 275"/>
        <xdr:cNvSpPr txBox="1">
          <a:spLocks noChangeArrowheads="1"/>
        </xdr:cNvSpPr>
      </xdr:nvSpPr>
      <xdr:spPr bwMode="auto">
        <a:xfrm>
          <a:off x="609600" y="114300"/>
          <a:ext cx="1943100" cy="581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Republika ng Pilipinas</a:t>
          </a:r>
          <a:endParaRPr lang="en-P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Kagawaran ng Pananalapi</a:t>
          </a:r>
          <a:endParaRPr lang="en-P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P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Kawanihan ng Rentas Internas</a:t>
          </a:r>
          <a:endParaRPr lang="en-PH"/>
        </a:p>
      </xdr:txBody>
    </xdr:sp>
    <xdr:clientData/>
  </xdr:twoCellAnchor>
  <xdr:twoCellAnchor>
    <xdr:from>
      <xdr:col>23</xdr:col>
      <xdr:colOff>19050</xdr:colOff>
      <xdr:row>6</xdr:row>
      <xdr:rowOff>57150</xdr:rowOff>
    </xdr:from>
    <xdr:to>
      <xdr:col>23</xdr:col>
      <xdr:colOff>47625</xdr:colOff>
      <xdr:row>6</xdr:row>
      <xdr:rowOff>57150</xdr:rowOff>
    </xdr:to>
    <xdr:sp macro="" textlink="">
      <xdr:nvSpPr>
        <xdr:cNvPr id="190" name="Line 288"/>
        <xdr:cNvSpPr>
          <a:spLocks noChangeShapeType="1"/>
        </xdr:cNvSpPr>
      </xdr:nvSpPr>
      <xdr:spPr bwMode="auto">
        <a:xfrm>
          <a:off x="3876675" y="10858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29</xdr:col>
      <xdr:colOff>0</xdr:colOff>
      <xdr:row>6</xdr:row>
      <xdr:rowOff>76200</xdr:rowOff>
    </xdr:from>
    <xdr:to>
      <xdr:col>29</xdr:col>
      <xdr:colOff>0</xdr:colOff>
      <xdr:row>6</xdr:row>
      <xdr:rowOff>114300</xdr:rowOff>
    </xdr:to>
    <xdr:sp macro="" textlink="">
      <xdr:nvSpPr>
        <xdr:cNvPr id="191" name="Line 289"/>
        <xdr:cNvSpPr>
          <a:spLocks noChangeShapeType="1"/>
        </xdr:cNvSpPr>
      </xdr:nvSpPr>
      <xdr:spPr bwMode="auto">
        <a:xfrm flipV="1">
          <a:off x="4943475" y="1104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</xdr:row>
      <xdr:rowOff>76200</xdr:rowOff>
    </xdr:from>
    <xdr:to>
      <xdr:col>28</xdr:col>
      <xdr:colOff>0</xdr:colOff>
      <xdr:row>6</xdr:row>
      <xdr:rowOff>114300</xdr:rowOff>
    </xdr:to>
    <xdr:sp macro="" textlink="">
      <xdr:nvSpPr>
        <xdr:cNvPr id="192" name="Line 290"/>
        <xdr:cNvSpPr>
          <a:spLocks noChangeShapeType="1"/>
        </xdr:cNvSpPr>
      </xdr:nvSpPr>
      <xdr:spPr bwMode="auto">
        <a:xfrm flipV="1">
          <a:off x="4762500" y="1104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6</xdr:row>
      <xdr:rowOff>76200</xdr:rowOff>
    </xdr:from>
    <xdr:to>
      <xdr:col>26</xdr:col>
      <xdr:colOff>142875</xdr:colOff>
      <xdr:row>6</xdr:row>
      <xdr:rowOff>114300</xdr:rowOff>
    </xdr:to>
    <xdr:sp macro="" textlink="">
      <xdr:nvSpPr>
        <xdr:cNvPr id="193" name="Line 291"/>
        <xdr:cNvSpPr>
          <a:spLocks noChangeShapeType="1"/>
        </xdr:cNvSpPr>
      </xdr:nvSpPr>
      <xdr:spPr bwMode="auto">
        <a:xfrm flipV="1">
          <a:off x="4543425" y="1104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5</xdr:row>
      <xdr:rowOff>38100</xdr:rowOff>
    </xdr:from>
    <xdr:to>
      <xdr:col>25</xdr:col>
      <xdr:colOff>152400</xdr:colOff>
      <xdr:row>6</xdr:row>
      <xdr:rowOff>114300</xdr:rowOff>
    </xdr:to>
    <xdr:sp macro="" textlink="">
      <xdr:nvSpPr>
        <xdr:cNvPr id="194" name="Rectangle 292"/>
        <xdr:cNvSpPr>
          <a:spLocks noChangeArrowheads="1"/>
        </xdr:cNvSpPr>
      </xdr:nvSpPr>
      <xdr:spPr bwMode="auto">
        <a:xfrm>
          <a:off x="3981450" y="876300"/>
          <a:ext cx="3905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24</xdr:col>
      <xdr:colOff>133350</xdr:colOff>
      <xdr:row>6</xdr:row>
      <xdr:rowOff>66675</xdr:rowOff>
    </xdr:from>
    <xdr:to>
      <xdr:col>24</xdr:col>
      <xdr:colOff>133350</xdr:colOff>
      <xdr:row>6</xdr:row>
      <xdr:rowOff>104775</xdr:rowOff>
    </xdr:to>
    <xdr:sp macro="" textlink="">
      <xdr:nvSpPr>
        <xdr:cNvPr id="195" name="Line 293"/>
        <xdr:cNvSpPr>
          <a:spLocks noChangeShapeType="1"/>
        </xdr:cNvSpPr>
      </xdr:nvSpPr>
      <xdr:spPr bwMode="auto">
        <a:xfrm flipV="1">
          <a:off x="4171950" y="1095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161925</xdr:colOff>
      <xdr:row>8</xdr:row>
      <xdr:rowOff>0</xdr:rowOff>
    </xdr:from>
    <xdr:to>
      <xdr:col>26</xdr:col>
      <xdr:colOff>161925</xdr:colOff>
      <xdr:row>8</xdr:row>
      <xdr:rowOff>0</xdr:rowOff>
    </xdr:to>
    <xdr:sp macro="" textlink="">
      <xdr:nvSpPr>
        <xdr:cNvPr id="196" name="Line 349"/>
        <xdr:cNvSpPr>
          <a:spLocks noChangeShapeType="1"/>
        </xdr:cNvSpPr>
      </xdr:nvSpPr>
      <xdr:spPr bwMode="auto">
        <a:xfrm flipV="1">
          <a:off x="456247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8</xdr:row>
      <xdr:rowOff>0</xdr:rowOff>
    </xdr:from>
    <xdr:to>
      <xdr:col>27</xdr:col>
      <xdr:colOff>123825</xdr:colOff>
      <xdr:row>8</xdr:row>
      <xdr:rowOff>0</xdr:rowOff>
    </xdr:to>
    <xdr:sp macro="" textlink="">
      <xdr:nvSpPr>
        <xdr:cNvPr id="197" name="Line 350"/>
        <xdr:cNvSpPr>
          <a:spLocks noChangeShapeType="1"/>
        </xdr:cNvSpPr>
      </xdr:nvSpPr>
      <xdr:spPr bwMode="auto">
        <a:xfrm flipV="1">
          <a:off x="47053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8</xdr:row>
      <xdr:rowOff>0</xdr:rowOff>
    </xdr:from>
    <xdr:to>
      <xdr:col>30</xdr:col>
      <xdr:colOff>104775</xdr:colOff>
      <xdr:row>8</xdr:row>
      <xdr:rowOff>0</xdr:rowOff>
    </xdr:to>
    <xdr:sp macro="" textlink="">
      <xdr:nvSpPr>
        <xdr:cNvPr id="198" name="Line 351"/>
        <xdr:cNvSpPr>
          <a:spLocks noChangeShapeType="1"/>
        </xdr:cNvSpPr>
      </xdr:nvSpPr>
      <xdr:spPr bwMode="auto">
        <a:xfrm flipV="1">
          <a:off x="52292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8</xdr:row>
      <xdr:rowOff>0</xdr:rowOff>
    </xdr:from>
    <xdr:to>
      <xdr:col>31</xdr:col>
      <xdr:colOff>104775</xdr:colOff>
      <xdr:row>8</xdr:row>
      <xdr:rowOff>0</xdr:rowOff>
    </xdr:to>
    <xdr:sp macro="" textlink="">
      <xdr:nvSpPr>
        <xdr:cNvPr id="199" name="Line 352"/>
        <xdr:cNvSpPr>
          <a:spLocks noChangeShapeType="1"/>
        </xdr:cNvSpPr>
      </xdr:nvSpPr>
      <xdr:spPr bwMode="auto">
        <a:xfrm flipV="1">
          <a:off x="541020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8</xdr:row>
      <xdr:rowOff>0</xdr:rowOff>
    </xdr:from>
    <xdr:to>
      <xdr:col>34</xdr:col>
      <xdr:colOff>66675</xdr:colOff>
      <xdr:row>8</xdr:row>
      <xdr:rowOff>0</xdr:rowOff>
    </xdr:to>
    <xdr:sp macro="" textlink="">
      <xdr:nvSpPr>
        <xdr:cNvPr id="200" name="Line 353"/>
        <xdr:cNvSpPr>
          <a:spLocks noChangeShapeType="1"/>
        </xdr:cNvSpPr>
      </xdr:nvSpPr>
      <xdr:spPr bwMode="auto">
        <a:xfrm flipV="1">
          <a:off x="59150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8</xdr:row>
      <xdr:rowOff>0</xdr:rowOff>
    </xdr:from>
    <xdr:to>
      <xdr:col>35</xdr:col>
      <xdr:colOff>66675</xdr:colOff>
      <xdr:row>8</xdr:row>
      <xdr:rowOff>0</xdr:rowOff>
    </xdr:to>
    <xdr:sp macro="" textlink="">
      <xdr:nvSpPr>
        <xdr:cNvPr id="201" name="Line 354"/>
        <xdr:cNvSpPr>
          <a:spLocks noChangeShapeType="1"/>
        </xdr:cNvSpPr>
      </xdr:nvSpPr>
      <xdr:spPr bwMode="auto">
        <a:xfrm flipV="1">
          <a:off x="609600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76200</xdr:colOff>
      <xdr:row>8</xdr:row>
      <xdr:rowOff>0</xdr:rowOff>
    </xdr:from>
    <xdr:to>
      <xdr:col>26</xdr:col>
      <xdr:colOff>76200</xdr:colOff>
      <xdr:row>8</xdr:row>
      <xdr:rowOff>0</xdr:rowOff>
    </xdr:to>
    <xdr:sp macro="" textlink="">
      <xdr:nvSpPr>
        <xdr:cNvPr id="202" name="Line 366"/>
        <xdr:cNvSpPr>
          <a:spLocks noChangeShapeType="1"/>
        </xdr:cNvSpPr>
      </xdr:nvSpPr>
      <xdr:spPr bwMode="auto">
        <a:xfrm flipV="1">
          <a:off x="44767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8</xdr:row>
      <xdr:rowOff>0</xdr:rowOff>
    </xdr:from>
    <xdr:to>
      <xdr:col>29</xdr:col>
      <xdr:colOff>57150</xdr:colOff>
      <xdr:row>8</xdr:row>
      <xdr:rowOff>0</xdr:rowOff>
    </xdr:to>
    <xdr:sp macro="" textlink="">
      <xdr:nvSpPr>
        <xdr:cNvPr id="203" name="Line 367"/>
        <xdr:cNvSpPr>
          <a:spLocks noChangeShapeType="1"/>
        </xdr:cNvSpPr>
      </xdr:nvSpPr>
      <xdr:spPr bwMode="auto">
        <a:xfrm flipV="1">
          <a:off x="50006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8</xdr:row>
      <xdr:rowOff>0</xdr:rowOff>
    </xdr:from>
    <xdr:to>
      <xdr:col>30</xdr:col>
      <xdr:colOff>76200</xdr:colOff>
      <xdr:row>8</xdr:row>
      <xdr:rowOff>0</xdr:rowOff>
    </xdr:to>
    <xdr:sp macro="" textlink="">
      <xdr:nvSpPr>
        <xdr:cNvPr id="204" name="Line 368"/>
        <xdr:cNvSpPr>
          <a:spLocks noChangeShapeType="1"/>
        </xdr:cNvSpPr>
      </xdr:nvSpPr>
      <xdr:spPr bwMode="auto">
        <a:xfrm flipV="1">
          <a:off x="52006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</xdr:colOff>
      <xdr:row>8</xdr:row>
      <xdr:rowOff>0</xdr:rowOff>
    </xdr:from>
    <xdr:to>
      <xdr:col>33</xdr:col>
      <xdr:colOff>9525</xdr:colOff>
      <xdr:row>8</xdr:row>
      <xdr:rowOff>0</xdr:rowOff>
    </xdr:to>
    <xdr:sp macro="" textlink="">
      <xdr:nvSpPr>
        <xdr:cNvPr id="205" name="Line 369"/>
        <xdr:cNvSpPr>
          <a:spLocks noChangeShapeType="1"/>
        </xdr:cNvSpPr>
      </xdr:nvSpPr>
      <xdr:spPr bwMode="auto">
        <a:xfrm flipV="1">
          <a:off x="567690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142875</xdr:colOff>
      <xdr:row>8</xdr:row>
      <xdr:rowOff>0</xdr:rowOff>
    </xdr:from>
    <xdr:to>
      <xdr:col>33</xdr:col>
      <xdr:colOff>142875</xdr:colOff>
      <xdr:row>8</xdr:row>
      <xdr:rowOff>0</xdr:rowOff>
    </xdr:to>
    <xdr:sp macro="" textlink="">
      <xdr:nvSpPr>
        <xdr:cNvPr id="206" name="Line 370"/>
        <xdr:cNvSpPr>
          <a:spLocks noChangeShapeType="1"/>
        </xdr:cNvSpPr>
      </xdr:nvSpPr>
      <xdr:spPr bwMode="auto">
        <a:xfrm flipV="1">
          <a:off x="58102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47625</xdr:colOff>
      <xdr:row>8</xdr:row>
      <xdr:rowOff>0</xdr:rowOff>
    </xdr:from>
    <xdr:to>
      <xdr:col>36</xdr:col>
      <xdr:colOff>47625</xdr:colOff>
      <xdr:row>8</xdr:row>
      <xdr:rowOff>0</xdr:rowOff>
    </xdr:to>
    <xdr:sp macro="" textlink="">
      <xdr:nvSpPr>
        <xdr:cNvPr id="207" name="Line 371"/>
        <xdr:cNvSpPr>
          <a:spLocks noChangeShapeType="1"/>
        </xdr:cNvSpPr>
      </xdr:nvSpPr>
      <xdr:spPr bwMode="auto">
        <a:xfrm flipV="1">
          <a:off x="62579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209550</xdr:colOff>
      <xdr:row>8</xdr:row>
      <xdr:rowOff>0</xdr:rowOff>
    </xdr:from>
    <xdr:to>
      <xdr:col>36</xdr:col>
      <xdr:colOff>114300</xdr:colOff>
      <xdr:row>8</xdr:row>
      <xdr:rowOff>0</xdr:rowOff>
    </xdr:to>
    <xdr:sp macro="" textlink="">
      <xdr:nvSpPr>
        <xdr:cNvPr id="208" name="Line 372"/>
        <xdr:cNvSpPr>
          <a:spLocks noChangeShapeType="1"/>
        </xdr:cNvSpPr>
      </xdr:nvSpPr>
      <xdr:spPr bwMode="auto">
        <a:xfrm flipV="1">
          <a:off x="632460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85725</xdr:colOff>
      <xdr:row>13</xdr:row>
      <xdr:rowOff>0</xdr:rowOff>
    </xdr:from>
    <xdr:to>
      <xdr:col>43</xdr:col>
      <xdr:colOff>133350</xdr:colOff>
      <xdr:row>14</xdr:row>
      <xdr:rowOff>85725</xdr:rowOff>
    </xdr:to>
    <xdr:sp macro="" textlink="">
      <xdr:nvSpPr>
        <xdr:cNvPr id="210" name="Rectangle 448"/>
        <xdr:cNvSpPr>
          <a:spLocks noChangeArrowheads="1"/>
        </xdr:cNvSpPr>
      </xdr:nvSpPr>
      <xdr:spPr bwMode="auto">
        <a:xfrm>
          <a:off x="6772275" y="2009775"/>
          <a:ext cx="771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9525</xdr:colOff>
      <xdr:row>14</xdr:row>
      <xdr:rowOff>28575</xdr:rowOff>
    </xdr:from>
    <xdr:to>
      <xdr:col>39</xdr:col>
      <xdr:colOff>38100</xdr:colOff>
      <xdr:row>14</xdr:row>
      <xdr:rowOff>28575</xdr:rowOff>
    </xdr:to>
    <xdr:sp macro="" textlink="">
      <xdr:nvSpPr>
        <xdr:cNvPr id="211" name="Line 449"/>
        <xdr:cNvSpPr>
          <a:spLocks noChangeShapeType="1"/>
        </xdr:cNvSpPr>
      </xdr:nvSpPr>
      <xdr:spPr bwMode="auto">
        <a:xfrm>
          <a:off x="6696075" y="21907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12</xdr:row>
      <xdr:rowOff>9525</xdr:rowOff>
    </xdr:from>
    <xdr:to>
      <xdr:col>8</xdr:col>
      <xdr:colOff>28575</xdr:colOff>
      <xdr:row>12</xdr:row>
      <xdr:rowOff>9525</xdr:rowOff>
    </xdr:to>
    <xdr:sp macro="" textlink="">
      <xdr:nvSpPr>
        <xdr:cNvPr id="212" name="Line 450"/>
        <xdr:cNvSpPr>
          <a:spLocks noChangeShapeType="1"/>
        </xdr:cNvSpPr>
      </xdr:nvSpPr>
      <xdr:spPr bwMode="auto">
        <a:xfrm>
          <a:off x="1171575" y="181927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14</xdr:row>
      <xdr:rowOff>28575</xdr:rowOff>
    </xdr:from>
    <xdr:to>
      <xdr:col>8</xdr:col>
      <xdr:colOff>28575</xdr:colOff>
      <xdr:row>14</xdr:row>
      <xdr:rowOff>28575</xdr:rowOff>
    </xdr:to>
    <xdr:sp macro="" textlink="">
      <xdr:nvSpPr>
        <xdr:cNvPr id="213" name="Line 451"/>
        <xdr:cNvSpPr>
          <a:spLocks noChangeShapeType="1"/>
        </xdr:cNvSpPr>
      </xdr:nvSpPr>
      <xdr:spPr bwMode="auto">
        <a:xfrm>
          <a:off x="1171575" y="21907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8</xdr:col>
      <xdr:colOff>47625</xdr:colOff>
      <xdr:row>15</xdr:row>
      <xdr:rowOff>9525</xdr:rowOff>
    </xdr:from>
    <xdr:to>
      <xdr:col>34</xdr:col>
      <xdr:colOff>104775</xdr:colOff>
      <xdr:row>16</xdr:row>
      <xdr:rowOff>85725</xdr:rowOff>
    </xdr:to>
    <xdr:sp macro="" textlink="">
      <xdr:nvSpPr>
        <xdr:cNvPr id="214" name="Rectangle 453"/>
        <xdr:cNvSpPr>
          <a:spLocks noChangeArrowheads="1"/>
        </xdr:cNvSpPr>
      </xdr:nvSpPr>
      <xdr:spPr bwMode="auto">
        <a:xfrm>
          <a:off x="1228725" y="2286000"/>
          <a:ext cx="47244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85725</xdr:colOff>
      <xdr:row>15</xdr:row>
      <xdr:rowOff>0</xdr:rowOff>
    </xdr:from>
    <xdr:to>
      <xdr:col>43</xdr:col>
      <xdr:colOff>133350</xdr:colOff>
      <xdr:row>16</xdr:row>
      <xdr:rowOff>85725</xdr:rowOff>
    </xdr:to>
    <xdr:sp macro="" textlink="">
      <xdr:nvSpPr>
        <xdr:cNvPr id="215" name="Rectangle 454"/>
        <xdr:cNvSpPr>
          <a:spLocks noChangeArrowheads="1"/>
        </xdr:cNvSpPr>
      </xdr:nvSpPr>
      <xdr:spPr bwMode="auto">
        <a:xfrm>
          <a:off x="6772275" y="2276475"/>
          <a:ext cx="771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9525</xdr:colOff>
      <xdr:row>16</xdr:row>
      <xdr:rowOff>28575</xdr:rowOff>
    </xdr:from>
    <xdr:to>
      <xdr:col>39</xdr:col>
      <xdr:colOff>38100</xdr:colOff>
      <xdr:row>16</xdr:row>
      <xdr:rowOff>28575</xdr:rowOff>
    </xdr:to>
    <xdr:sp macro="" textlink="">
      <xdr:nvSpPr>
        <xdr:cNvPr id="216" name="Line 455"/>
        <xdr:cNvSpPr>
          <a:spLocks noChangeShapeType="1"/>
        </xdr:cNvSpPr>
      </xdr:nvSpPr>
      <xdr:spPr bwMode="auto">
        <a:xfrm>
          <a:off x="6696075" y="24574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16</xdr:row>
      <xdr:rowOff>28575</xdr:rowOff>
    </xdr:from>
    <xdr:to>
      <xdr:col>8</xdr:col>
      <xdr:colOff>28575</xdr:colOff>
      <xdr:row>16</xdr:row>
      <xdr:rowOff>28575</xdr:rowOff>
    </xdr:to>
    <xdr:sp macro="" textlink="">
      <xdr:nvSpPr>
        <xdr:cNvPr id="217" name="Line 456"/>
        <xdr:cNvSpPr>
          <a:spLocks noChangeShapeType="1"/>
        </xdr:cNvSpPr>
      </xdr:nvSpPr>
      <xdr:spPr bwMode="auto">
        <a:xfrm>
          <a:off x="1171575" y="24574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41</xdr:col>
      <xdr:colOff>114300</xdr:colOff>
      <xdr:row>14</xdr:row>
      <xdr:rowOff>47625</xdr:rowOff>
    </xdr:from>
    <xdr:to>
      <xdr:col>41</xdr:col>
      <xdr:colOff>114300</xdr:colOff>
      <xdr:row>14</xdr:row>
      <xdr:rowOff>85725</xdr:rowOff>
    </xdr:to>
    <xdr:sp macro="" textlink="">
      <xdr:nvSpPr>
        <xdr:cNvPr id="218" name="Line 457"/>
        <xdr:cNvSpPr>
          <a:spLocks noChangeShapeType="1"/>
        </xdr:cNvSpPr>
      </xdr:nvSpPr>
      <xdr:spPr bwMode="auto">
        <a:xfrm flipV="1">
          <a:off x="7162800" y="2209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133350</xdr:colOff>
      <xdr:row>14</xdr:row>
      <xdr:rowOff>47625</xdr:rowOff>
    </xdr:from>
    <xdr:to>
      <xdr:col>42</xdr:col>
      <xdr:colOff>133350</xdr:colOff>
      <xdr:row>14</xdr:row>
      <xdr:rowOff>85725</xdr:rowOff>
    </xdr:to>
    <xdr:sp macro="" textlink="">
      <xdr:nvSpPr>
        <xdr:cNvPr id="219" name="Line 458"/>
        <xdr:cNvSpPr>
          <a:spLocks noChangeShapeType="1"/>
        </xdr:cNvSpPr>
      </xdr:nvSpPr>
      <xdr:spPr bwMode="auto">
        <a:xfrm flipV="1">
          <a:off x="7362825" y="2209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85725</xdr:colOff>
      <xdr:row>14</xdr:row>
      <xdr:rowOff>47625</xdr:rowOff>
    </xdr:from>
    <xdr:to>
      <xdr:col>40</xdr:col>
      <xdr:colOff>85725</xdr:colOff>
      <xdr:row>14</xdr:row>
      <xdr:rowOff>85725</xdr:rowOff>
    </xdr:to>
    <xdr:sp macro="" textlink="">
      <xdr:nvSpPr>
        <xdr:cNvPr id="220" name="Line 461"/>
        <xdr:cNvSpPr>
          <a:spLocks noChangeShapeType="1"/>
        </xdr:cNvSpPr>
      </xdr:nvSpPr>
      <xdr:spPr bwMode="auto">
        <a:xfrm flipV="1">
          <a:off x="6953250" y="22098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85725</xdr:colOff>
      <xdr:row>16</xdr:row>
      <xdr:rowOff>47625</xdr:rowOff>
    </xdr:from>
    <xdr:to>
      <xdr:col>40</xdr:col>
      <xdr:colOff>85725</xdr:colOff>
      <xdr:row>16</xdr:row>
      <xdr:rowOff>85725</xdr:rowOff>
    </xdr:to>
    <xdr:sp macro="" textlink="">
      <xdr:nvSpPr>
        <xdr:cNvPr id="221" name="Line 462"/>
        <xdr:cNvSpPr>
          <a:spLocks noChangeShapeType="1"/>
        </xdr:cNvSpPr>
      </xdr:nvSpPr>
      <xdr:spPr bwMode="auto">
        <a:xfrm flipV="1">
          <a:off x="6953250" y="2476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114300</xdr:colOff>
      <xdr:row>16</xdr:row>
      <xdr:rowOff>47625</xdr:rowOff>
    </xdr:from>
    <xdr:to>
      <xdr:col>41</xdr:col>
      <xdr:colOff>114300</xdr:colOff>
      <xdr:row>16</xdr:row>
      <xdr:rowOff>85725</xdr:rowOff>
    </xdr:to>
    <xdr:sp macro="" textlink="">
      <xdr:nvSpPr>
        <xdr:cNvPr id="222" name="Line 463"/>
        <xdr:cNvSpPr>
          <a:spLocks noChangeShapeType="1"/>
        </xdr:cNvSpPr>
      </xdr:nvSpPr>
      <xdr:spPr bwMode="auto">
        <a:xfrm flipV="1">
          <a:off x="7162800" y="2476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133350</xdr:colOff>
      <xdr:row>16</xdr:row>
      <xdr:rowOff>47625</xdr:rowOff>
    </xdr:from>
    <xdr:to>
      <xdr:col>42</xdr:col>
      <xdr:colOff>133350</xdr:colOff>
      <xdr:row>16</xdr:row>
      <xdr:rowOff>85725</xdr:rowOff>
    </xdr:to>
    <xdr:sp macro="" textlink="">
      <xdr:nvSpPr>
        <xdr:cNvPr id="223" name="Line 464"/>
        <xdr:cNvSpPr>
          <a:spLocks noChangeShapeType="1"/>
        </xdr:cNvSpPr>
      </xdr:nvSpPr>
      <xdr:spPr bwMode="auto">
        <a:xfrm flipV="1">
          <a:off x="7362825" y="24765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18</xdr:row>
      <xdr:rowOff>47625</xdr:rowOff>
    </xdr:from>
    <xdr:to>
      <xdr:col>22</xdr:col>
      <xdr:colOff>47625</xdr:colOff>
      <xdr:row>19</xdr:row>
      <xdr:rowOff>123825</xdr:rowOff>
    </xdr:to>
    <xdr:sp macro="" textlink="">
      <xdr:nvSpPr>
        <xdr:cNvPr id="224" name="Rectangle 491"/>
        <xdr:cNvSpPr>
          <a:spLocks noChangeArrowheads="1"/>
        </xdr:cNvSpPr>
      </xdr:nvSpPr>
      <xdr:spPr bwMode="auto">
        <a:xfrm>
          <a:off x="3181350" y="2733675"/>
          <a:ext cx="542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0 0 0</a:t>
          </a:r>
        </a:p>
      </xdr:txBody>
    </xdr:sp>
    <xdr:clientData/>
  </xdr:twoCellAnchor>
  <xdr:twoCellAnchor>
    <xdr:from>
      <xdr:col>14</xdr:col>
      <xdr:colOff>133350</xdr:colOff>
      <xdr:row>18</xdr:row>
      <xdr:rowOff>47625</xdr:rowOff>
    </xdr:from>
    <xdr:to>
      <xdr:col>15</xdr:col>
      <xdr:colOff>104775</xdr:colOff>
      <xdr:row>19</xdr:row>
      <xdr:rowOff>123825</xdr:rowOff>
    </xdr:to>
    <xdr:sp macro="" textlink="">
      <xdr:nvSpPr>
        <xdr:cNvPr id="225" name="Rectangle 492"/>
        <xdr:cNvSpPr>
          <a:spLocks noChangeArrowheads="1"/>
        </xdr:cNvSpPr>
      </xdr:nvSpPr>
      <xdr:spPr bwMode="auto">
        <a:xfrm>
          <a:off x="2343150" y="2733675"/>
          <a:ext cx="152400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18</xdr:row>
      <xdr:rowOff>47625</xdr:rowOff>
    </xdr:from>
    <xdr:to>
      <xdr:col>18</xdr:col>
      <xdr:colOff>66675</xdr:colOff>
      <xdr:row>19</xdr:row>
      <xdr:rowOff>123825</xdr:rowOff>
    </xdr:to>
    <xdr:sp macro="" textlink="">
      <xdr:nvSpPr>
        <xdr:cNvPr id="226" name="Rectangle 493"/>
        <xdr:cNvSpPr>
          <a:spLocks noChangeArrowheads="1"/>
        </xdr:cNvSpPr>
      </xdr:nvSpPr>
      <xdr:spPr bwMode="auto">
        <a:xfrm>
          <a:off x="2495550" y="2733675"/>
          <a:ext cx="5048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7 4 5</a:t>
          </a:r>
        </a:p>
        <a:p>
          <a:endParaRPr lang="en-PH"/>
        </a:p>
      </xdr:txBody>
    </xdr:sp>
    <xdr:clientData/>
  </xdr:twoCellAnchor>
  <xdr:twoCellAnchor>
    <xdr:from>
      <xdr:col>11</xdr:col>
      <xdr:colOff>133350</xdr:colOff>
      <xdr:row>18</xdr:row>
      <xdr:rowOff>47625</xdr:rowOff>
    </xdr:from>
    <xdr:to>
      <xdr:col>14</xdr:col>
      <xdr:colOff>133350</xdr:colOff>
      <xdr:row>19</xdr:row>
      <xdr:rowOff>123825</xdr:rowOff>
    </xdr:to>
    <xdr:sp macro="" textlink="">
      <xdr:nvSpPr>
        <xdr:cNvPr id="227" name="Rectangle 494"/>
        <xdr:cNvSpPr>
          <a:spLocks noChangeArrowheads="1"/>
        </xdr:cNvSpPr>
      </xdr:nvSpPr>
      <xdr:spPr bwMode="auto">
        <a:xfrm>
          <a:off x="1800225" y="2733675"/>
          <a:ext cx="5429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6 9 4</a:t>
          </a:r>
        </a:p>
      </xdr:txBody>
    </xdr:sp>
    <xdr:clientData/>
  </xdr:twoCellAnchor>
  <xdr:twoCellAnchor>
    <xdr:from>
      <xdr:col>10</xdr:col>
      <xdr:colOff>133350</xdr:colOff>
      <xdr:row>18</xdr:row>
      <xdr:rowOff>47625</xdr:rowOff>
    </xdr:from>
    <xdr:to>
      <xdr:col>11</xdr:col>
      <xdr:colOff>133350</xdr:colOff>
      <xdr:row>19</xdr:row>
      <xdr:rowOff>123825</xdr:rowOff>
    </xdr:to>
    <xdr:sp macro="" textlink="">
      <xdr:nvSpPr>
        <xdr:cNvPr id="228" name="Rectangle 495"/>
        <xdr:cNvSpPr>
          <a:spLocks noChangeArrowheads="1"/>
        </xdr:cNvSpPr>
      </xdr:nvSpPr>
      <xdr:spPr bwMode="auto">
        <a:xfrm>
          <a:off x="1619250" y="2733675"/>
          <a:ext cx="180975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18</xdr:row>
      <xdr:rowOff>47625</xdr:rowOff>
    </xdr:from>
    <xdr:to>
      <xdr:col>11</xdr:col>
      <xdr:colOff>9525</xdr:colOff>
      <xdr:row>19</xdr:row>
      <xdr:rowOff>123825</xdr:rowOff>
    </xdr:to>
    <xdr:sp macro="" textlink="">
      <xdr:nvSpPr>
        <xdr:cNvPr id="229" name="Rectangle 496"/>
        <xdr:cNvSpPr>
          <a:spLocks noChangeArrowheads="1"/>
        </xdr:cNvSpPr>
      </xdr:nvSpPr>
      <xdr:spPr bwMode="auto">
        <a:xfrm>
          <a:off x="1228725" y="2733675"/>
          <a:ext cx="4476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4 0 6</a:t>
          </a:r>
        </a:p>
      </xdr:txBody>
    </xdr:sp>
    <xdr:clientData/>
  </xdr:twoCellAnchor>
  <xdr:twoCellAnchor>
    <xdr:from>
      <xdr:col>18</xdr:col>
      <xdr:colOff>66675</xdr:colOff>
      <xdr:row>18</xdr:row>
      <xdr:rowOff>47625</xdr:rowOff>
    </xdr:from>
    <xdr:to>
      <xdr:col>19</xdr:col>
      <xdr:colOff>66675</xdr:colOff>
      <xdr:row>19</xdr:row>
      <xdr:rowOff>123825</xdr:rowOff>
    </xdr:to>
    <xdr:sp macro="" textlink="">
      <xdr:nvSpPr>
        <xdr:cNvPr id="230" name="Rectangle 497"/>
        <xdr:cNvSpPr>
          <a:spLocks noChangeArrowheads="1"/>
        </xdr:cNvSpPr>
      </xdr:nvSpPr>
      <xdr:spPr bwMode="auto">
        <a:xfrm>
          <a:off x="3000375" y="2733675"/>
          <a:ext cx="180975" cy="2286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19</xdr:row>
      <xdr:rowOff>38100</xdr:rowOff>
    </xdr:from>
    <xdr:to>
      <xdr:col>8</xdr:col>
      <xdr:colOff>28575</xdr:colOff>
      <xdr:row>19</xdr:row>
      <xdr:rowOff>38100</xdr:rowOff>
    </xdr:to>
    <xdr:sp macro="" textlink="">
      <xdr:nvSpPr>
        <xdr:cNvPr id="231" name="Line 498"/>
        <xdr:cNvSpPr>
          <a:spLocks noChangeShapeType="1"/>
        </xdr:cNvSpPr>
      </xdr:nvSpPr>
      <xdr:spPr bwMode="auto">
        <a:xfrm>
          <a:off x="1171575" y="28765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9</xdr:col>
      <xdr:colOff>9525</xdr:colOff>
      <xdr:row>19</xdr:row>
      <xdr:rowOff>85725</xdr:rowOff>
    </xdr:from>
    <xdr:to>
      <xdr:col>9</xdr:col>
      <xdr:colOff>9525</xdr:colOff>
      <xdr:row>19</xdr:row>
      <xdr:rowOff>123825</xdr:rowOff>
    </xdr:to>
    <xdr:sp macro="" textlink="">
      <xdr:nvSpPr>
        <xdr:cNvPr id="232" name="Line 499"/>
        <xdr:cNvSpPr>
          <a:spLocks noChangeShapeType="1"/>
        </xdr:cNvSpPr>
      </xdr:nvSpPr>
      <xdr:spPr bwMode="auto">
        <a:xfrm flipV="1">
          <a:off x="1343025" y="292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19</xdr:row>
      <xdr:rowOff>85725</xdr:rowOff>
    </xdr:from>
    <xdr:to>
      <xdr:col>10</xdr:col>
      <xdr:colOff>0</xdr:colOff>
      <xdr:row>19</xdr:row>
      <xdr:rowOff>123825</xdr:rowOff>
    </xdr:to>
    <xdr:sp macro="" textlink="">
      <xdr:nvSpPr>
        <xdr:cNvPr id="233" name="Line 500"/>
        <xdr:cNvSpPr>
          <a:spLocks noChangeShapeType="1"/>
        </xdr:cNvSpPr>
      </xdr:nvSpPr>
      <xdr:spPr bwMode="auto">
        <a:xfrm flipV="1">
          <a:off x="1485900" y="292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123825</xdr:colOff>
      <xdr:row>19</xdr:row>
      <xdr:rowOff>85725</xdr:rowOff>
    </xdr:from>
    <xdr:to>
      <xdr:col>12</xdr:col>
      <xdr:colOff>123825</xdr:colOff>
      <xdr:row>19</xdr:row>
      <xdr:rowOff>123825</xdr:rowOff>
    </xdr:to>
    <xdr:sp macro="" textlink="">
      <xdr:nvSpPr>
        <xdr:cNvPr id="234" name="Line 501"/>
        <xdr:cNvSpPr>
          <a:spLocks noChangeShapeType="1"/>
        </xdr:cNvSpPr>
      </xdr:nvSpPr>
      <xdr:spPr bwMode="auto">
        <a:xfrm flipV="1">
          <a:off x="1971675" y="292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19</xdr:row>
      <xdr:rowOff>85725</xdr:rowOff>
    </xdr:from>
    <xdr:to>
      <xdr:col>13</xdr:col>
      <xdr:colOff>123825</xdr:colOff>
      <xdr:row>19</xdr:row>
      <xdr:rowOff>123825</xdr:rowOff>
    </xdr:to>
    <xdr:sp macro="" textlink="">
      <xdr:nvSpPr>
        <xdr:cNvPr id="235" name="Line 502"/>
        <xdr:cNvSpPr>
          <a:spLocks noChangeShapeType="1"/>
        </xdr:cNvSpPr>
      </xdr:nvSpPr>
      <xdr:spPr bwMode="auto">
        <a:xfrm flipV="1">
          <a:off x="2152650" y="292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19</xdr:row>
      <xdr:rowOff>85725</xdr:rowOff>
    </xdr:from>
    <xdr:to>
      <xdr:col>16</xdr:col>
      <xdr:colOff>85725</xdr:colOff>
      <xdr:row>19</xdr:row>
      <xdr:rowOff>123825</xdr:rowOff>
    </xdr:to>
    <xdr:sp macro="" textlink="">
      <xdr:nvSpPr>
        <xdr:cNvPr id="236" name="Line 503"/>
        <xdr:cNvSpPr>
          <a:spLocks noChangeShapeType="1"/>
        </xdr:cNvSpPr>
      </xdr:nvSpPr>
      <xdr:spPr bwMode="auto">
        <a:xfrm flipV="1">
          <a:off x="2657475" y="292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19</xdr:row>
      <xdr:rowOff>85725</xdr:rowOff>
    </xdr:from>
    <xdr:to>
      <xdr:col>17</xdr:col>
      <xdr:colOff>85725</xdr:colOff>
      <xdr:row>19</xdr:row>
      <xdr:rowOff>123825</xdr:rowOff>
    </xdr:to>
    <xdr:sp macro="" textlink="">
      <xdr:nvSpPr>
        <xdr:cNvPr id="237" name="Line 504"/>
        <xdr:cNvSpPr>
          <a:spLocks noChangeShapeType="1"/>
        </xdr:cNvSpPr>
      </xdr:nvSpPr>
      <xdr:spPr bwMode="auto">
        <a:xfrm flipV="1">
          <a:off x="2838450" y="292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57150</xdr:colOff>
      <xdr:row>19</xdr:row>
      <xdr:rowOff>85725</xdr:rowOff>
    </xdr:from>
    <xdr:to>
      <xdr:col>20</xdr:col>
      <xdr:colOff>57150</xdr:colOff>
      <xdr:row>19</xdr:row>
      <xdr:rowOff>123825</xdr:rowOff>
    </xdr:to>
    <xdr:sp macro="" textlink="">
      <xdr:nvSpPr>
        <xdr:cNvPr id="238" name="Line 505"/>
        <xdr:cNvSpPr>
          <a:spLocks noChangeShapeType="1"/>
        </xdr:cNvSpPr>
      </xdr:nvSpPr>
      <xdr:spPr bwMode="auto">
        <a:xfrm flipV="1">
          <a:off x="3352800" y="292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200025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39" name="Line 506"/>
        <xdr:cNvSpPr>
          <a:spLocks noChangeShapeType="1"/>
        </xdr:cNvSpPr>
      </xdr:nvSpPr>
      <xdr:spPr bwMode="auto">
        <a:xfrm flipV="1">
          <a:off x="75914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40" name="Line 507"/>
        <xdr:cNvSpPr>
          <a:spLocks noChangeShapeType="1"/>
        </xdr:cNvSpPr>
      </xdr:nvSpPr>
      <xdr:spPr bwMode="auto">
        <a:xfrm flipV="1">
          <a:off x="75914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466725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41" name="Line 508"/>
        <xdr:cNvSpPr>
          <a:spLocks noChangeShapeType="1"/>
        </xdr:cNvSpPr>
      </xdr:nvSpPr>
      <xdr:spPr bwMode="auto">
        <a:xfrm flipV="1">
          <a:off x="75914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428625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42" name="Line 509"/>
        <xdr:cNvSpPr>
          <a:spLocks noChangeShapeType="1"/>
        </xdr:cNvSpPr>
      </xdr:nvSpPr>
      <xdr:spPr bwMode="auto">
        <a:xfrm flipV="1">
          <a:off x="75914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247650</xdr:colOff>
      <xdr:row>18</xdr:row>
      <xdr:rowOff>0</xdr:rowOff>
    </xdr:from>
    <xdr:to>
      <xdr:col>43</xdr:col>
      <xdr:colOff>180975</xdr:colOff>
      <xdr:row>18</xdr:row>
      <xdr:rowOff>0</xdr:rowOff>
    </xdr:to>
    <xdr:sp macro="" textlink="">
      <xdr:nvSpPr>
        <xdr:cNvPr id="243" name="Line 510"/>
        <xdr:cNvSpPr>
          <a:spLocks noChangeShapeType="1"/>
        </xdr:cNvSpPr>
      </xdr:nvSpPr>
      <xdr:spPr bwMode="auto">
        <a:xfrm flipV="1">
          <a:off x="75914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28575</xdr:colOff>
      <xdr:row>18</xdr:row>
      <xdr:rowOff>0</xdr:rowOff>
    </xdr:from>
    <xdr:to>
      <xdr:col>37</xdr:col>
      <xdr:colOff>28575</xdr:colOff>
      <xdr:row>18</xdr:row>
      <xdr:rowOff>0</xdr:rowOff>
    </xdr:to>
    <xdr:sp macro="" textlink="">
      <xdr:nvSpPr>
        <xdr:cNvPr id="244" name="Line 511"/>
        <xdr:cNvSpPr>
          <a:spLocks noChangeShapeType="1"/>
        </xdr:cNvSpPr>
      </xdr:nvSpPr>
      <xdr:spPr bwMode="auto">
        <a:xfrm flipV="1">
          <a:off x="635317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19</xdr:row>
      <xdr:rowOff>85725</xdr:rowOff>
    </xdr:from>
    <xdr:to>
      <xdr:col>21</xdr:col>
      <xdr:colOff>57150</xdr:colOff>
      <xdr:row>19</xdr:row>
      <xdr:rowOff>123825</xdr:rowOff>
    </xdr:to>
    <xdr:sp macro="" textlink="">
      <xdr:nvSpPr>
        <xdr:cNvPr id="245" name="Line 512"/>
        <xdr:cNvSpPr>
          <a:spLocks noChangeShapeType="1"/>
        </xdr:cNvSpPr>
      </xdr:nvSpPr>
      <xdr:spPr bwMode="auto">
        <a:xfrm flipV="1">
          <a:off x="3552825" y="29241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161925</xdr:colOff>
      <xdr:row>18</xdr:row>
      <xdr:rowOff>0</xdr:rowOff>
    </xdr:from>
    <xdr:to>
      <xdr:col>26</xdr:col>
      <xdr:colOff>161925</xdr:colOff>
      <xdr:row>18</xdr:row>
      <xdr:rowOff>0</xdr:rowOff>
    </xdr:to>
    <xdr:sp macro="" textlink="">
      <xdr:nvSpPr>
        <xdr:cNvPr id="246" name="Line 513"/>
        <xdr:cNvSpPr>
          <a:spLocks noChangeShapeType="1"/>
        </xdr:cNvSpPr>
      </xdr:nvSpPr>
      <xdr:spPr bwMode="auto">
        <a:xfrm flipV="1">
          <a:off x="456247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18</xdr:row>
      <xdr:rowOff>0</xdr:rowOff>
    </xdr:from>
    <xdr:to>
      <xdr:col>27</xdr:col>
      <xdr:colOff>123825</xdr:colOff>
      <xdr:row>18</xdr:row>
      <xdr:rowOff>0</xdr:rowOff>
    </xdr:to>
    <xdr:sp macro="" textlink="">
      <xdr:nvSpPr>
        <xdr:cNvPr id="247" name="Line 514"/>
        <xdr:cNvSpPr>
          <a:spLocks noChangeShapeType="1"/>
        </xdr:cNvSpPr>
      </xdr:nvSpPr>
      <xdr:spPr bwMode="auto">
        <a:xfrm flipV="1">
          <a:off x="470535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18</xdr:row>
      <xdr:rowOff>0</xdr:rowOff>
    </xdr:from>
    <xdr:to>
      <xdr:col>30</xdr:col>
      <xdr:colOff>104775</xdr:colOff>
      <xdr:row>18</xdr:row>
      <xdr:rowOff>0</xdr:rowOff>
    </xdr:to>
    <xdr:sp macro="" textlink="">
      <xdr:nvSpPr>
        <xdr:cNvPr id="248" name="Line 515"/>
        <xdr:cNvSpPr>
          <a:spLocks noChangeShapeType="1"/>
        </xdr:cNvSpPr>
      </xdr:nvSpPr>
      <xdr:spPr bwMode="auto">
        <a:xfrm flipV="1">
          <a:off x="52292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18</xdr:row>
      <xdr:rowOff>0</xdr:rowOff>
    </xdr:from>
    <xdr:to>
      <xdr:col>31</xdr:col>
      <xdr:colOff>104775</xdr:colOff>
      <xdr:row>18</xdr:row>
      <xdr:rowOff>0</xdr:rowOff>
    </xdr:to>
    <xdr:sp macro="" textlink="">
      <xdr:nvSpPr>
        <xdr:cNvPr id="249" name="Line 516"/>
        <xdr:cNvSpPr>
          <a:spLocks noChangeShapeType="1"/>
        </xdr:cNvSpPr>
      </xdr:nvSpPr>
      <xdr:spPr bwMode="auto">
        <a:xfrm flipV="1">
          <a:off x="541020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18</xdr:row>
      <xdr:rowOff>0</xdr:rowOff>
    </xdr:from>
    <xdr:to>
      <xdr:col>34</xdr:col>
      <xdr:colOff>66675</xdr:colOff>
      <xdr:row>18</xdr:row>
      <xdr:rowOff>0</xdr:rowOff>
    </xdr:to>
    <xdr:sp macro="" textlink="">
      <xdr:nvSpPr>
        <xdr:cNvPr id="250" name="Line 517"/>
        <xdr:cNvSpPr>
          <a:spLocks noChangeShapeType="1"/>
        </xdr:cNvSpPr>
      </xdr:nvSpPr>
      <xdr:spPr bwMode="auto">
        <a:xfrm flipV="1">
          <a:off x="59150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18</xdr:row>
      <xdr:rowOff>0</xdr:rowOff>
    </xdr:from>
    <xdr:to>
      <xdr:col>35</xdr:col>
      <xdr:colOff>66675</xdr:colOff>
      <xdr:row>18</xdr:row>
      <xdr:rowOff>0</xdr:rowOff>
    </xdr:to>
    <xdr:sp macro="" textlink="">
      <xdr:nvSpPr>
        <xdr:cNvPr id="251" name="Line 518"/>
        <xdr:cNvSpPr>
          <a:spLocks noChangeShapeType="1"/>
        </xdr:cNvSpPr>
      </xdr:nvSpPr>
      <xdr:spPr bwMode="auto">
        <a:xfrm flipV="1">
          <a:off x="609600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76200</xdr:colOff>
      <xdr:row>18</xdr:row>
      <xdr:rowOff>0</xdr:rowOff>
    </xdr:from>
    <xdr:to>
      <xdr:col>26</xdr:col>
      <xdr:colOff>76200</xdr:colOff>
      <xdr:row>18</xdr:row>
      <xdr:rowOff>0</xdr:rowOff>
    </xdr:to>
    <xdr:sp macro="" textlink="">
      <xdr:nvSpPr>
        <xdr:cNvPr id="252" name="Line 519"/>
        <xdr:cNvSpPr>
          <a:spLocks noChangeShapeType="1"/>
        </xdr:cNvSpPr>
      </xdr:nvSpPr>
      <xdr:spPr bwMode="auto">
        <a:xfrm flipV="1">
          <a:off x="447675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18</xdr:row>
      <xdr:rowOff>0</xdr:rowOff>
    </xdr:from>
    <xdr:to>
      <xdr:col>29</xdr:col>
      <xdr:colOff>57150</xdr:colOff>
      <xdr:row>18</xdr:row>
      <xdr:rowOff>0</xdr:rowOff>
    </xdr:to>
    <xdr:sp macro="" textlink="">
      <xdr:nvSpPr>
        <xdr:cNvPr id="253" name="Line 520"/>
        <xdr:cNvSpPr>
          <a:spLocks noChangeShapeType="1"/>
        </xdr:cNvSpPr>
      </xdr:nvSpPr>
      <xdr:spPr bwMode="auto">
        <a:xfrm flipV="1">
          <a:off x="50006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18</xdr:row>
      <xdr:rowOff>0</xdr:rowOff>
    </xdr:from>
    <xdr:to>
      <xdr:col>30</xdr:col>
      <xdr:colOff>76200</xdr:colOff>
      <xdr:row>18</xdr:row>
      <xdr:rowOff>0</xdr:rowOff>
    </xdr:to>
    <xdr:sp macro="" textlink="">
      <xdr:nvSpPr>
        <xdr:cNvPr id="254" name="Line 521"/>
        <xdr:cNvSpPr>
          <a:spLocks noChangeShapeType="1"/>
        </xdr:cNvSpPr>
      </xdr:nvSpPr>
      <xdr:spPr bwMode="auto">
        <a:xfrm flipV="1">
          <a:off x="520065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</xdr:colOff>
      <xdr:row>18</xdr:row>
      <xdr:rowOff>0</xdr:rowOff>
    </xdr:from>
    <xdr:to>
      <xdr:col>33</xdr:col>
      <xdr:colOff>9525</xdr:colOff>
      <xdr:row>18</xdr:row>
      <xdr:rowOff>0</xdr:rowOff>
    </xdr:to>
    <xdr:sp macro="" textlink="">
      <xdr:nvSpPr>
        <xdr:cNvPr id="255" name="Line 522"/>
        <xdr:cNvSpPr>
          <a:spLocks noChangeShapeType="1"/>
        </xdr:cNvSpPr>
      </xdr:nvSpPr>
      <xdr:spPr bwMode="auto">
        <a:xfrm flipV="1">
          <a:off x="567690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142875</xdr:colOff>
      <xdr:row>18</xdr:row>
      <xdr:rowOff>0</xdr:rowOff>
    </xdr:from>
    <xdr:to>
      <xdr:col>33</xdr:col>
      <xdr:colOff>142875</xdr:colOff>
      <xdr:row>18</xdr:row>
      <xdr:rowOff>0</xdr:rowOff>
    </xdr:to>
    <xdr:sp macro="" textlink="">
      <xdr:nvSpPr>
        <xdr:cNvPr id="256" name="Line 523"/>
        <xdr:cNvSpPr>
          <a:spLocks noChangeShapeType="1"/>
        </xdr:cNvSpPr>
      </xdr:nvSpPr>
      <xdr:spPr bwMode="auto">
        <a:xfrm flipV="1">
          <a:off x="581025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47625</xdr:colOff>
      <xdr:row>18</xdr:row>
      <xdr:rowOff>0</xdr:rowOff>
    </xdr:from>
    <xdr:to>
      <xdr:col>36</xdr:col>
      <xdr:colOff>47625</xdr:colOff>
      <xdr:row>18</xdr:row>
      <xdr:rowOff>0</xdr:rowOff>
    </xdr:to>
    <xdr:sp macro="" textlink="">
      <xdr:nvSpPr>
        <xdr:cNvPr id="257" name="Line 524"/>
        <xdr:cNvSpPr>
          <a:spLocks noChangeShapeType="1"/>
        </xdr:cNvSpPr>
      </xdr:nvSpPr>
      <xdr:spPr bwMode="auto">
        <a:xfrm flipV="1">
          <a:off x="62579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209550</xdr:colOff>
      <xdr:row>18</xdr:row>
      <xdr:rowOff>0</xdr:rowOff>
    </xdr:from>
    <xdr:to>
      <xdr:col>36</xdr:col>
      <xdr:colOff>114300</xdr:colOff>
      <xdr:row>18</xdr:row>
      <xdr:rowOff>0</xdr:rowOff>
    </xdr:to>
    <xdr:sp macro="" textlink="">
      <xdr:nvSpPr>
        <xdr:cNvPr id="258" name="Line 525"/>
        <xdr:cNvSpPr>
          <a:spLocks noChangeShapeType="1"/>
        </xdr:cNvSpPr>
      </xdr:nvSpPr>
      <xdr:spPr bwMode="auto">
        <a:xfrm flipV="1">
          <a:off x="632460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20</xdr:row>
      <xdr:rowOff>9525</xdr:rowOff>
    </xdr:from>
    <xdr:to>
      <xdr:col>43</xdr:col>
      <xdr:colOff>133350</xdr:colOff>
      <xdr:row>22</xdr:row>
      <xdr:rowOff>57150</xdr:rowOff>
    </xdr:to>
    <xdr:sp macro="" textlink="">
      <xdr:nvSpPr>
        <xdr:cNvPr id="259" name="Rectangle 526"/>
        <xdr:cNvSpPr>
          <a:spLocks noChangeArrowheads="1"/>
        </xdr:cNvSpPr>
      </xdr:nvSpPr>
      <xdr:spPr bwMode="auto">
        <a:xfrm>
          <a:off x="1228725" y="3000375"/>
          <a:ext cx="63150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 sz="1200" b="1"/>
            <a:t>DEPARTMENT OF EDUCATION - DIVISION OF MALAYBALAY</a:t>
          </a:r>
          <a:r>
            <a:rPr lang="en-PH" sz="1200" b="1" baseline="0"/>
            <a:t> CITY</a:t>
          </a:r>
          <a:endParaRPr lang="en-PH" sz="1200" b="1"/>
        </a:p>
      </xdr:txBody>
    </xdr:sp>
    <xdr:clientData/>
  </xdr:twoCellAnchor>
  <xdr:twoCellAnchor>
    <xdr:from>
      <xdr:col>8</xdr:col>
      <xdr:colOff>47625</xdr:colOff>
      <xdr:row>23</xdr:row>
      <xdr:rowOff>9525</xdr:rowOff>
    </xdr:from>
    <xdr:to>
      <xdr:col>34</xdr:col>
      <xdr:colOff>104775</xdr:colOff>
      <xdr:row>24</xdr:row>
      <xdr:rowOff>85725</xdr:rowOff>
    </xdr:to>
    <xdr:sp macro="" textlink="">
      <xdr:nvSpPr>
        <xdr:cNvPr id="260" name="Rectangle 528"/>
        <xdr:cNvSpPr>
          <a:spLocks noChangeArrowheads="1"/>
        </xdr:cNvSpPr>
      </xdr:nvSpPr>
      <xdr:spPr bwMode="auto">
        <a:xfrm>
          <a:off x="1228725" y="3381375"/>
          <a:ext cx="47244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/>
            <a:t>Corner</a:t>
          </a:r>
          <a:r>
            <a:rPr lang="en-PH" baseline="0"/>
            <a:t> Don Carlos - Guingona Streets, Malaybalay City</a:t>
          </a:r>
          <a:endParaRPr lang="en-PH"/>
        </a:p>
      </xdr:txBody>
    </xdr:sp>
    <xdr:clientData/>
  </xdr:twoCellAnchor>
  <xdr:twoCellAnchor>
    <xdr:from>
      <xdr:col>39</xdr:col>
      <xdr:colOff>85725</xdr:colOff>
      <xdr:row>23</xdr:row>
      <xdr:rowOff>0</xdr:rowOff>
    </xdr:from>
    <xdr:to>
      <xdr:col>43</xdr:col>
      <xdr:colOff>133350</xdr:colOff>
      <xdr:row>24</xdr:row>
      <xdr:rowOff>85725</xdr:rowOff>
    </xdr:to>
    <xdr:sp macro="" textlink="">
      <xdr:nvSpPr>
        <xdr:cNvPr id="261" name="Rectangle 529"/>
        <xdr:cNvSpPr>
          <a:spLocks noChangeArrowheads="1"/>
        </xdr:cNvSpPr>
      </xdr:nvSpPr>
      <xdr:spPr bwMode="auto">
        <a:xfrm>
          <a:off x="6772275" y="3371850"/>
          <a:ext cx="7715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PH" sz="1200"/>
            <a:t>8  7   0   0</a:t>
          </a:r>
        </a:p>
      </xdr:txBody>
    </xdr:sp>
    <xdr:clientData/>
  </xdr:twoCellAnchor>
  <xdr:twoCellAnchor>
    <xdr:from>
      <xdr:col>39</xdr:col>
      <xdr:colOff>9525</xdr:colOff>
      <xdr:row>24</xdr:row>
      <xdr:rowOff>28575</xdr:rowOff>
    </xdr:from>
    <xdr:to>
      <xdr:col>39</xdr:col>
      <xdr:colOff>38100</xdr:colOff>
      <xdr:row>24</xdr:row>
      <xdr:rowOff>28575</xdr:rowOff>
    </xdr:to>
    <xdr:sp macro="" textlink="">
      <xdr:nvSpPr>
        <xdr:cNvPr id="262" name="Line 530"/>
        <xdr:cNvSpPr>
          <a:spLocks noChangeShapeType="1"/>
        </xdr:cNvSpPr>
      </xdr:nvSpPr>
      <xdr:spPr bwMode="auto">
        <a:xfrm>
          <a:off x="6696075" y="35528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22</xdr:row>
      <xdr:rowOff>9525</xdr:rowOff>
    </xdr:from>
    <xdr:to>
      <xdr:col>8</xdr:col>
      <xdr:colOff>28575</xdr:colOff>
      <xdr:row>22</xdr:row>
      <xdr:rowOff>9525</xdr:rowOff>
    </xdr:to>
    <xdr:sp macro="" textlink="">
      <xdr:nvSpPr>
        <xdr:cNvPr id="263" name="Line 531"/>
        <xdr:cNvSpPr>
          <a:spLocks noChangeShapeType="1"/>
        </xdr:cNvSpPr>
      </xdr:nvSpPr>
      <xdr:spPr bwMode="auto">
        <a:xfrm>
          <a:off x="1171575" y="31813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142875</xdr:colOff>
      <xdr:row>24</xdr:row>
      <xdr:rowOff>28575</xdr:rowOff>
    </xdr:from>
    <xdr:to>
      <xdr:col>8</xdr:col>
      <xdr:colOff>28575</xdr:colOff>
      <xdr:row>24</xdr:row>
      <xdr:rowOff>28575</xdr:rowOff>
    </xdr:to>
    <xdr:sp macro="" textlink="">
      <xdr:nvSpPr>
        <xdr:cNvPr id="264" name="Line 532"/>
        <xdr:cNvSpPr>
          <a:spLocks noChangeShapeType="1"/>
        </xdr:cNvSpPr>
      </xdr:nvSpPr>
      <xdr:spPr bwMode="auto">
        <a:xfrm>
          <a:off x="1171575" y="3552825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41</xdr:col>
      <xdr:colOff>114300</xdr:colOff>
      <xdr:row>24</xdr:row>
      <xdr:rowOff>47625</xdr:rowOff>
    </xdr:from>
    <xdr:to>
      <xdr:col>41</xdr:col>
      <xdr:colOff>114300</xdr:colOff>
      <xdr:row>24</xdr:row>
      <xdr:rowOff>85725</xdr:rowOff>
    </xdr:to>
    <xdr:sp macro="" textlink="">
      <xdr:nvSpPr>
        <xdr:cNvPr id="265" name="Line 533"/>
        <xdr:cNvSpPr>
          <a:spLocks noChangeShapeType="1"/>
        </xdr:cNvSpPr>
      </xdr:nvSpPr>
      <xdr:spPr bwMode="auto">
        <a:xfrm flipV="1">
          <a:off x="7162800" y="35718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133350</xdr:colOff>
      <xdr:row>24</xdr:row>
      <xdr:rowOff>47625</xdr:rowOff>
    </xdr:from>
    <xdr:to>
      <xdr:col>42</xdr:col>
      <xdr:colOff>133350</xdr:colOff>
      <xdr:row>24</xdr:row>
      <xdr:rowOff>85725</xdr:rowOff>
    </xdr:to>
    <xdr:sp macro="" textlink="">
      <xdr:nvSpPr>
        <xdr:cNvPr id="266" name="Line 534"/>
        <xdr:cNvSpPr>
          <a:spLocks noChangeShapeType="1"/>
        </xdr:cNvSpPr>
      </xdr:nvSpPr>
      <xdr:spPr bwMode="auto">
        <a:xfrm flipV="1">
          <a:off x="7362825" y="35718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85725</xdr:colOff>
      <xdr:row>24</xdr:row>
      <xdr:rowOff>47625</xdr:rowOff>
    </xdr:from>
    <xdr:to>
      <xdr:col>40</xdr:col>
      <xdr:colOff>85725</xdr:colOff>
      <xdr:row>24</xdr:row>
      <xdr:rowOff>85725</xdr:rowOff>
    </xdr:to>
    <xdr:sp macro="" textlink="">
      <xdr:nvSpPr>
        <xdr:cNvPr id="267" name="Line 535"/>
        <xdr:cNvSpPr>
          <a:spLocks noChangeShapeType="1"/>
        </xdr:cNvSpPr>
      </xdr:nvSpPr>
      <xdr:spPr bwMode="auto">
        <a:xfrm flipV="1">
          <a:off x="6953250" y="35718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152400</xdr:colOff>
      <xdr:row>5</xdr:row>
      <xdr:rowOff>38100</xdr:rowOff>
    </xdr:from>
    <xdr:to>
      <xdr:col>28</xdr:col>
      <xdr:colOff>0</xdr:colOff>
      <xdr:row>6</xdr:row>
      <xdr:rowOff>114300</xdr:rowOff>
    </xdr:to>
    <xdr:sp macro="" textlink="">
      <xdr:nvSpPr>
        <xdr:cNvPr id="269" name="Rectangle 541"/>
        <xdr:cNvSpPr>
          <a:spLocks noChangeArrowheads="1"/>
        </xdr:cNvSpPr>
      </xdr:nvSpPr>
      <xdr:spPr bwMode="auto">
        <a:xfrm>
          <a:off x="4371975" y="876300"/>
          <a:ext cx="3905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26</xdr:col>
      <xdr:colOff>171450</xdr:colOff>
      <xdr:row>6</xdr:row>
      <xdr:rowOff>76200</xdr:rowOff>
    </xdr:from>
    <xdr:to>
      <xdr:col>26</xdr:col>
      <xdr:colOff>171450</xdr:colOff>
      <xdr:row>6</xdr:row>
      <xdr:rowOff>114300</xdr:rowOff>
    </xdr:to>
    <xdr:sp macro="" textlink="">
      <xdr:nvSpPr>
        <xdr:cNvPr id="270" name="Line 542"/>
        <xdr:cNvSpPr>
          <a:spLocks noChangeShapeType="1"/>
        </xdr:cNvSpPr>
      </xdr:nvSpPr>
      <xdr:spPr bwMode="auto">
        <a:xfrm flipV="1">
          <a:off x="4572000" y="11049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38100</xdr:rowOff>
    </xdr:from>
    <xdr:to>
      <xdr:col>11</xdr:col>
      <xdr:colOff>57150</xdr:colOff>
      <xdr:row>6</xdr:row>
      <xdr:rowOff>114300</xdr:rowOff>
    </xdr:to>
    <xdr:sp macro="" textlink="">
      <xdr:nvSpPr>
        <xdr:cNvPr id="271" name="Rectangle 543"/>
        <xdr:cNvSpPr>
          <a:spLocks noChangeArrowheads="1"/>
        </xdr:cNvSpPr>
      </xdr:nvSpPr>
      <xdr:spPr bwMode="auto">
        <a:xfrm>
          <a:off x="1333500" y="876300"/>
          <a:ext cx="3905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38100</xdr:colOff>
      <xdr:row>6</xdr:row>
      <xdr:rowOff>66675</xdr:rowOff>
    </xdr:from>
    <xdr:to>
      <xdr:col>10</xdr:col>
      <xdr:colOff>38100</xdr:colOff>
      <xdr:row>6</xdr:row>
      <xdr:rowOff>104775</xdr:rowOff>
    </xdr:to>
    <xdr:sp macro="" textlink="">
      <xdr:nvSpPr>
        <xdr:cNvPr id="272" name="Line 544"/>
        <xdr:cNvSpPr>
          <a:spLocks noChangeShapeType="1"/>
        </xdr:cNvSpPr>
      </xdr:nvSpPr>
      <xdr:spPr bwMode="auto">
        <a:xfrm flipV="1">
          <a:off x="1524000" y="10953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0</xdr:row>
      <xdr:rowOff>76200</xdr:rowOff>
    </xdr:from>
    <xdr:to>
      <xdr:col>32</xdr:col>
      <xdr:colOff>114300</xdr:colOff>
      <xdr:row>3</xdr:row>
      <xdr:rowOff>200025</xdr:rowOff>
    </xdr:to>
    <xdr:sp macro="" textlink="">
      <xdr:nvSpPr>
        <xdr:cNvPr id="273" name="Text Box 545"/>
        <xdr:cNvSpPr txBox="1">
          <a:spLocks noChangeArrowheads="1"/>
        </xdr:cNvSpPr>
      </xdr:nvSpPr>
      <xdr:spPr bwMode="auto">
        <a:xfrm>
          <a:off x="2457450" y="76200"/>
          <a:ext cx="3143250" cy="6667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PH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Certificate of Creditable Tax Withheld At Source</a:t>
          </a:r>
          <a:endParaRPr lang="en-PH"/>
        </a:p>
      </xdr:txBody>
    </xdr:sp>
    <xdr:clientData/>
  </xdr:twoCellAnchor>
  <xdr:oneCellAnchor>
    <xdr:from>
      <xdr:col>37</xdr:col>
      <xdr:colOff>85725</xdr:colOff>
      <xdr:row>1</xdr:row>
      <xdr:rowOff>57150</xdr:rowOff>
    </xdr:from>
    <xdr:ext cx="876300" cy="485775"/>
    <xdr:sp macro="" textlink="">
      <xdr:nvSpPr>
        <xdr:cNvPr id="274" name="Rectangle 546"/>
        <xdr:cNvSpPr>
          <a:spLocks noChangeArrowheads="1"/>
        </xdr:cNvSpPr>
      </xdr:nvSpPr>
      <xdr:spPr bwMode="auto">
        <a:xfrm>
          <a:off x="6410325" y="142875"/>
          <a:ext cx="876300" cy="485775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3100" b="0" i="0" u="none" strike="noStrike" baseline="0">
              <a:solidFill>
                <a:srgbClr val="000000"/>
              </a:solidFill>
              <a:latin typeface="Arial"/>
              <a:cs typeface="Arial"/>
            </a:rPr>
            <a:t>2307</a:t>
          </a:r>
          <a:endParaRPr lang="en-PH"/>
        </a:p>
      </xdr:txBody>
    </xdr:sp>
    <xdr:clientData/>
  </xdr:oneCellAnchor>
  <xdr:oneCellAnchor>
    <xdr:from>
      <xdr:col>37</xdr:col>
      <xdr:colOff>95250</xdr:colOff>
      <xdr:row>3</xdr:row>
      <xdr:rowOff>85725</xdr:rowOff>
    </xdr:from>
    <xdr:ext cx="1140588" cy="144493"/>
    <xdr:sp macro="" textlink="">
      <xdr:nvSpPr>
        <xdr:cNvPr id="275" name="Rectangle 547"/>
        <xdr:cNvSpPr>
          <a:spLocks noChangeArrowheads="1"/>
        </xdr:cNvSpPr>
      </xdr:nvSpPr>
      <xdr:spPr bwMode="auto">
        <a:xfrm>
          <a:off x="6419850" y="628650"/>
          <a:ext cx="1140588" cy="144493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September 2005  (ENCS)</a:t>
          </a:r>
          <a:endParaRPr lang="en-PH"/>
        </a:p>
      </xdr:txBody>
    </xdr:sp>
    <xdr:clientData/>
  </xdr:oneCellAnchor>
  <xdr:twoCellAnchor editAs="oneCell">
    <xdr:from>
      <xdr:col>0</xdr:col>
      <xdr:colOff>19050</xdr:colOff>
      <xdr:row>1</xdr:row>
      <xdr:rowOff>9525</xdr:rowOff>
    </xdr:from>
    <xdr:to>
      <xdr:col>4</xdr:col>
      <xdr:colOff>57150</xdr:colOff>
      <xdr:row>2</xdr:row>
      <xdr:rowOff>190500</xdr:rowOff>
    </xdr:to>
    <xdr:pic>
      <xdr:nvPicPr>
        <xdr:cNvPr id="276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95250"/>
          <a:ext cx="60960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333375</xdr:colOff>
      <xdr:row>78</xdr:row>
      <xdr:rowOff>0</xdr:rowOff>
    </xdr:from>
    <xdr:to>
      <xdr:col>43</xdr:col>
      <xdr:colOff>180975</xdr:colOff>
      <xdr:row>78</xdr:row>
      <xdr:rowOff>0</xdr:rowOff>
    </xdr:to>
    <xdr:sp macro="" textlink="">
      <xdr:nvSpPr>
        <xdr:cNvPr id="277" name="Oval 549"/>
        <xdr:cNvSpPr>
          <a:spLocks noChangeArrowheads="1"/>
        </xdr:cNvSpPr>
      </xdr:nvSpPr>
      <xdr:spPr bwMode="auto">
        <a:xfrm>
          <a:off x="759142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78</xdr:row>
      <xdr:rowOff>0</xdr:rowOff>
    </xdr:from>
    <xdr:to>
      <xdr:col>43</xdr:col>
      <xdr:colOff>180975</xdr:colOff>
      <xdr:row>78</xdr:row>
      <xdr:rowOff>0</xdr:rowOff>
    </xdr:to>
    <xdr:sp macro="" textlink="">
      <xdr:nvSpPr>
        <xdr:cNvPr id="278" name="Oval 550"/>
        <xdr:cNvSpPr>
          <a:spLocks noChangeArrowheads="1"/>
        </xdr:cNvSpPr>
      </xdr:nvSpPr>
      <xdr:spPr bwMode="auto">
        <a:xfrm>
          <a:off x="759142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78</xdr:row>
      <xdr:rowOff>0</xdr:rowOff>
    </xdr:from>
    <xdr:to>
      <xdr:col>43</xdr:col>
      <xdr:colOff>180975</xdr:colOff>
      <xdr:row>78</xdr:row>
      <xdr:rowOff>0</xdr:rowOff>
    </xdr:to>
    <xdr:sp macro="" textlink="">
      <xdr:nvSpPr>
        <xdr:cNvPr id="279" name="Oval 551"/>
        <xdr:cNvSpPr>
          <a:spLocks noChangeArrowheads="1"/>
        </xdr:cNvSpPr>
      </xdr:nvSpPr>
      <xdr:spPr bwMode="auto">
        <a:xfrm>
          <a:off x="759142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78</xdr:row>
      <xdr:rowOff>0</xdr:rowOff>
    </xdr:from>
    <xdr:to>
      <xdr:col>43</xdr:col>
      <xdr:colOff>180975</xdr:colOff>
      <xdr:row>78</xdr:row>
      <xdr:rowOff>0</xdr:rowOff>
    </xdr:to>
    <xdr:sp macro="" textlink="">
      <xdr:nvSpPr>
        <xdr:cNvPr id="280" name="Oval 552"/>
        <xdr:cNvSpPr>
          <a:spLocks noChangeArrowheads="1"/>
        </xdr:cNvSpPr>
      </xdr:nvSpPr>
      <xdr:spPr bwMode="auto">
        <a:xfrm>
          <a:off x="759142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78</xdr:row>
      <xdr:rowOff>0</xdr:rowOff>
    </xdr:from>
    <xdr:to>
      <xdr:col>43</xdr:col>
      <xdr:colOff>180975</xdr:colOff>
      <xdr:row>78</xdr:row>
      <xdr:rowOff>0</xdr:rowOff>
    </xdr:to>
    <xdr:sp macro="" textlink="">
      <xdr:nvSpPr>
        <xdr:cNvPr id="281" name="Oval 553"/>
        <xdr:cNvSpPr>
          <a:spLocks noChangeArrowheads="1"/>
        </xdr:cNvSpPr>
      </xdr:nvSpPr>
      <xdr:spPr bwMode="auto">
        <a:xfrm>
          <a:off x="759142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78</xdr:row>
      <xdr:rowOff>0</xdr:rowOff>
    </xdr:from>
    <xdr:to>
      <xdr:col>43</xdr:col>
      <xdr:colOff>180975</xdr:colOff>
      <xdr:row>78</xdr:row>
      <xdr:rowOff>0</xdr:rowOff>
    </xdr:to>
    <xdr:sp macro="" textlink="">
      <xdr:nvSpPr>
        <xdr:cNvPr id="282" name="Oval 554"/>
        <xdr:cNvSpPr>
          <a:spLocks noChangeArrowheads="1"/>
        </xdr:cNvSpPr>
      </xdr:nvSpPr>
      <xdr:spPr bwMode="auto">
        <a:xfrm>
          <a:off x="759142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638175</xdr:colOff>
      <xdr:row>78</xdr:row>
      <xdr:rowOff>0</xdr:rowOff>
    </xdr:from>
    <xdr:to>
      <xdr:col>28</xdr:col>
      <xdr:colOff>161925</xdr:colOff>
      <xdr:row>78</xdr:row>
      <xdr:rowOff>0</xdr:rowOff>
    </xdr:to>
    <xdr:sp macro="" textlink="">
      <xdr:nvSpPr>
        <xdr:cNvPr id="283" name="Oval 555"/>
        <xdr:cNvSpPr>
          <a:spLocks noChangeArrowheads="1"/>
        </xdr:cNvSpPr>
      </xdr:nvSpPr>
      <xdr:spPr bwMode="auto">
        <a:xfrm>
          <a:off x="494347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638175</xdr:colOff>
      <xdr:row>78</xdr:row>
      <xdr:rowOff>0</xdr:rowOff>
    </xdr:from>
    <xdr:to>
      <xdr:col>28</xdr:col>
      <xdr:colOff>161925</xdr:colOff>
      <xdr:row>78</xdr:row>
      <xdr:rowOff>0</xdr:rowOff>
    </xdr:to>
    <xdr:sp macro="" textlink="">
      <xdr:nvSpPr>
        <xdr:cNvPr id="284" name="Oval 556"/>
        <xdr:cNvSpPr>
          <a:spLocks noChangeArrowheads="1"/>
        </xdr:cNvSpPr>
      </xdr:nvSpPr>
      <xdr:spPr bwMode="auto">
        <a:xfrm>
          <a:off x="494347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78</xdr:row>
      <xdr:rowOff>0</xdr:rowOff>
    </xdr:from>
    <xdr:to>
      <xdr:col>43</xdr:col>
      <xdr:colOff>180975</xdr:colOff>
      <xdr:row>78</xdr:row>
      <xdr:rowOff>0</xdr:rowOff>
    </xdr:to>
    <xdr:sp macro="" textlink="">
      <xdr:nvSpPr>
        <xdr:cNvPr id="285" name="Oval 557"/>
        <xdr:cNvSpPr>
          <a:spLocks noChangeArrowheads="1"/>
        </xdr:cNvSpPr>
      </xdr:nvSpPr>
      <xdr:spPr bwMode="auto">
        <a:xfrm>
          <a:off x="759142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78</xdr:row>
      <xdr:rowOff>0</xdr:rowOff>
    </xdr:from>
    <xdr:to>
      <xdr:col>43</xdr:col>
      <xdr:colOff>180975</xdr:colOff>
      <xdr:row>78</xdr:row>
      <xdr:rowOff>0</xdr:rowOff>
    </xdr:to>
    <xdr:sp macro="" textlink="">
      <xdr:nvSpPr>
        <xdr:cNvPr id="286" name="Oval 558"/>
        <xdr:cNvSpPr>
          <a:spLocks noChangeArrowheads="1"/>
        </xdr:cNvSpPr>
      </xdr:nvSpPr>
      <xdr:spPr bwMode="auto">
        <a:xfrm>
          <a:off x="759142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333375</xdr:colOff>
      <xdr:row>78</xdr:row>
      <xdr:rowOff>0</xdr:rowOff>
    </xdr:from>
    <xdr:to>
      <xdr:col>43</xdr:col>
      <xdr:colOff>180975</xdr:colOff>
      <xdr:row>78</xdr:row>
      <xdr:rowOff>0</xdr:rowOff>
    </xdr:to>
    <xdr:sp macro="" textlink="">
      <xdr:nvSpPr>
        <xdr:cNvPr id="287" name="Oval 559"/>
        <xdr:cNvSpPr>
          <a:spLocks noChangeArrowheads="1"/>
        </xdr:cNvSpPr>
      </xdr:nvSpPr>
      <xdr:spPr bwMode="auto">
        <a:xfrm>
          <a:off x="7591425" y="112014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76</xdr:row>
      <xdr:rowOff>9525</xdr:rowOff>
    </xdr:from>
    <xdr:to>
      <xdr:col>43</xdr:col>
      <xdr:colOff>171450</xdr:colOff>
      <xdr:row>76</xdr:row>
      <xdr:rowOff>9525</xdr:rowOff>
    </xdr:to>
    <xdr:sp macro="" textlink="">
      <xdr:nvSpPr>
        <xdr:cNvPr id="288" name="Line 561"/>
        <xdr:cNvSpPr>
          <a:spLocks noChangeShapeType="1"/>
        </xdr:cNvSpPr>
      </xdr:nvSpPr>
      <xdr:spPr bwMode="auto">
        <a:xfrm>
          <a:off x="9525" y="10944225"/>
          <a:ext cx="7572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5</xdr:row>
      <xdr:rowOff>38100</xdr:rowOff>
    </xdr:from>
    <xdr:to>
      <xdr:col>29</xdr:col>
      <xdr:colOff>152400</xdr:colOff>
      <xdr:row>6</xdr:row>
      <xdr:rowOff>114300</xdr:rowOff>
    </xdr:to>
    <xdr:sp macro="" textlink="">
      <xdr:nvSpPr>
        <xdr:cNvPr id="289" name="Rectangle 19"/>
        <xdr:cNvSpPr>
          <a:spLocks noChangeArrowheads="1"/>
        </xdr:cNvSpPr>
      </xdr:nvSpPr>
      <xdr:spPr bwMode="auto">
        <a:xfrm>
          <a:off x="4762500" y="876300"/>
          <a:ext cx="3333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lIns="0" tIns="0" rIns="0" bIns="0" anchor="ctr" anchorCtr="0"/>
        <a:lstStyle/>
        <a:p>
          <a:pPr algn="ctr"/>
          <a:endParaRPr lang="en-PH"/>
        </a:p>
      </xdr:txBody>
    </xdr:sp>
    <xdr:clientData/>
  </xdr:twoCellAnchor>
  <xdr:oneCellAnchor>
    <xdr:from>
      <xdr:col>44</xdr:col>
      <xdr:colOff>78629</xdr:colOff>
      <xdr:row>1</xdr:row>
      <xdr:rowOff>12198</xdr:rowOff>
    </xdr:from>
    <xdr:ext cx="4579095" cy="593304"/>
    <xdr:sp macro="" textlink="">
      <xdr:nvSpPr>
        <xdr:cNvPr id="290" name="Rectangle 289"/>
        <xdr:cNvSpPr/>
      </xdr:nvSpPr>
      <xdr:spPr>
        <a:xfrm>
          <a:off x="7670054" y="97923"/>
          <a:ext cx="4579095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WHT</a:t>
          </a:r>
          <a:r>
            <a:rPr lang="en-US" sz="3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on Income Tax</a:t>
          </a:r>
          <a:endParaRPr lang="en-US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161925</xdr:colOff>
      <xdr:row>21</xdr:row>
      <xdr:rowOff>38100</xdr:rowOff>
    </xdr:from>
    <xdr:ext cx="184731" cy="264560"/>
    <xdr:sp macro="" textlink="">
      <xdr:nvSpPr>
        <xdr:cNvPr id="291" name="TextBox 290"/>
        <xdr:cNvSpPr txBox="1"/>
      </xdr:nvSpPr>
      <xdr:spPr>
        <a:xfrm>
          <a:off x="60102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28575</xdr:rowOff>
    </xdr:from>
    <xdr:to>
      <xdr:col>10</xdr:col>
      <xdr:colOff>38100</xdr:colOff>
      <xdr:row>6</xdr:row>
      <xdr:rowOff>95250</xdr:rowOff>
    </xdr:to>
    <xdr:sp macro="" textlink="">
      <xdr:nvSpPr>
        <xdr:cNvPr id="2" name="Rectangle 368"/>
        <xdr:cNvSpPr>
          <a:spLocks noChangeArrowheads="1"/>
        </xdr:cNvSpPr>
      </xdr:nvSpPr>
      <xdr:spPr bwMode="auto">
        <a:xfrm>
          <a:off x="1419225" y="952500"/>
          <a:ext cx="304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 sz="1000"/>
        </a:p>
      </xdr:txBody>
    </xdr:sp>
    <xdr:clientData/>
  </xdr:twoCellAnchor>
  <xdr:twoCellAnchor>
    <xdr:from>
      <xdr:col>6</xdr:col>
      <xdr:colOff>114300</xdr:colOff>
      <xdr:row>5</xdr:row>
      <xdr:rowOff>28575</xdr:rowOff>
    </xdr:from>
    <xdr:to>
      <xdr:col>8</xdr:col>
      <xdr:colOff>76200</xdr:colOff>
      <xdr:row>6</xdr:row>
      <xdr:rowOff>95250</xdr:rowOff>
    </xdr:to>
    <xdr:sp macro="" textlink="">
      <xdr:nvSpPr>
        <xdr:cNvPr id="3" name="Rectangle 366"/>
        <xdr:cNvSpPr>
          <a:spLocks noChangeArrowheads="1"/>
        </xdr:cNvSpPr>
      </xdr:nvSpPr>
      <xdr:spPr bwMode="auto">
        <a:xfrm>
          <a:off x="1114425" y="952500"/>
          <a:ext cx="304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 sz="1000"/>
        </a:p>
      </xdr:txBody>
    </xdr:sp>
    <xdr:clientData/>
  </xdr:twoCellAnchor>
  <xdr:twoCellAnchor>
    <xdr:from>
      <xdr:col>7</xdr:col>
      <xdr:colOff>85725</xdr:colOff>
      <xdr:row>5</xdr:row>
      <xdr:rowOff>0</xdr:rowOff>
    </xdr:from>
    <xdr:to>
      <xdr:col>7</xdr:col>
      <xdr:colOff>85725</xdr:colOff>
      <xdr:row>5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2573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5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238125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5</xdr:row>
      <xdr:rowOff>0</xdr:rowOff>
    </xdr:from>
    <xdr:to>
      <xdr:col>12</xdr:col>
      <xdr:colOff>38100</xdr:colOff>
      <xdr:row>5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 flipV="1">
          <a:off x="2047875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</xdr:row>
      <xdr:rowOff>0</xdr:rowOff>
    </xdr:from>
    <xdr:to>
      <xdr:col>9</xdr:col>
      <xdr:colOff>76200</xdr:colOff>
      <xdr:row>5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V="1">
          <a:off x="1590675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133350</xdr:colOff>
      <xdr:row>5</xdr:row>
      <xdr:rowOff>0</xdr:rowOff>
    </xdr:from>
    <xdr:to>
      <xdr:col>8</xdr:col>
      <xdr:colOff>133350</xdr:colOff>
      <xdr:row>5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V="1">
          <a:off x="1476375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5</xdr:row>
      <xdr:rowOff>0</xdr:rowOff>
    </xdr:from>
    <xdr:to>
      <xdr:col>6</xdr:col>
      <xdr:colOff>142875</xdr:colOff>
      <xdr:row>5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11430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5</xdr:row>
      <xdr:rowOff>0</xdr:rowOff>
    </xdr:from>
    <xdr:to>
      <xdr:col>14</xdr:col>
      <xdr:colOff>57150</xdr:colOff>
      <xdr:row>5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 flipV="1">
          <a:off x="2371725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</xdr:row>
      <xdr:rowOff>0</xdr:rowOff>
    </xdr:from>
    <xdr:to>
      <xdr:col>12</xdr:col>
      <xdr:colOff>28575</xdr:colOff>
      <xdr:row>5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 flipV="1">
          <a:off x="203835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5</xdr:row>
      <xdr:rowOff>0</xdr:rowOff>
    </xdr:from>
    <xdr:to>
      <xdr:col>8</xdr:col>
      <xdr:colOff>142875</xdr:colOff>
      <xdr:row>5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V="1">
          <a:off x="14859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</xdr:colOff>
      <xdr:row>1</xdr:row>
      <xdr:rowOff>104775</xdr:rowOff>
    </xdr:from>
    <xdr:to>
      <xdr:col>3</xdr:col>
      <xdr:colOff>114300</xdr:colOff>
      <xdr:row>1</xdr:row>
      <xdr:rowOff>104775</xdr:rowOff>
    </xdr:to>
    <xdr:pic>
      <xdr:nvPicPr>
        <xdr:cNvPr id="14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57175"/>
          <a:ext cx="609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161925</xdr:colOff>
      <xdr:row>5</xdr:row>
      <xdr:rowOff>0</xdr:rowOff>
    </xdr:from>
    <xdr:to>
      <xdr:col>14</xdr:col>
      <xdr:colOff>161925</xdr:colOff>
      <xdr:row>5</xdr:row>
      <xdr:rowOff>0</xdr:rowOff>
    </xdr:to>
    <xdr:sp macro="" textlink="">
      <xdr:nvSpPr>
        <xdr:cNvPr id="15" name="Line 16"/>
        <xdr:cNvSpPr>
          <a:spLocks noChangeShapeType="1"/>
        </xdr:cNvSpPr>
      </xdr:nvSpPr>
      <xdr:spPr bwMode="auto">
        <a:xfrm flipV="1">
          <a:off x="24765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5</xdr:row>
      <xdr:rowOff>0</xdr:rowOff>
    </xdr:from>
    <xdr:to>
      <xdr:col>13</xdr:col>
      <xdr:colOff>66675</xdr:colOff>
      <xdr:row>5</xdr:row>
      <xdr:rowOff>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 flipV="1">
          <a:off x="22479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</xdr:row>
      <xdr:rowOff>0</xdr:rowOff>
    </xdr:from>
    <xdr:to>
      <xdr:col>14</xdr:col>
      <xdr:colOff>28575</xdr:colOff>
      <xdr:row>5</xdr:row>
      <xdr:rowOff>0</xdr:rowOff>
    </xdr:to>
    <xdr:sp macro="" textlink="">
      <xdr:nvSpPr>
        <xdr:cNvPr id="17" name="Line 18"/>
        <xdr:cNvSpPr>
          <a:spLocks noChangeShapeType="1"/>
        </xdr:cNvSpPr>
      </xdr:nvSpPr>
      <xdr:spPr bwMode="auto">
        <a:xfrm flipV="1">
          <a:off x="234315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5</xdr:row>
      <xdr:rowOff>0</xdr:rowOff>
    </xdr:from>
    <xdr:to>
      <xdr:col>14</xdr:col>
      <xdr:colOff>161925</xdr:colOff>
      <xdr:row>5</xdr:row>
      <xdr:rowOff>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 flipV="1">
          <a:off x="247650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5</xdr:row>
      <xdr:rowOff>0</xdr:rowOff>
    </xdr:from>
    <xdr:to>
      <xdr:col>14</xdr:col>
      <xdr:colOff>38100</xdr:colOff>
      <xdr:row>5</xdr:row>
      <xdr:rowOff>0</xdr:rowOff>
    </xdr:to>
    <xdr:sp macro="" textlink="">
      <xdr:nvSpPr>
        <xdr:cNvPr id="19" name="Line 20"/>
        <xdr:cNvSpPr>
          <a:spLocks noChangeShapeType="1"/>
        </xdr:cNvSpPr>
      </xdr:nvSpPr>
      <xdr:spPr bwMode="auto">
        <a:xfrm flipV="1">
          <a:off x="2352675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27</xdr:col>
      <xdr:colOff>257175</xdr:colOff>
      <xdr:row>5</xdr:row>
      <xdr:rowOff>0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27</xdr:col>
      <xdr:colOff>257175</xdr:colOff>
      <xdr:row>5</xdr:row>
      <xdr:rowOff>0</xdr:rowOff>
    </xdr:to>
    <xdr:sp macro="" textlink="">
      <xdr:nvSpPr>
        <xdr:cNvPr id="23" name="Oval 24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25" name="Oval 26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26" name="Oval 27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27" name="Oval 28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28" name="Oval 29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29" name="Oval 30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30" name="Oval 31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27</xdr:col>
      <xdr:colOff>257175</xdr:colOff>
      <xdr:row>5</xdr:row>
      <xdr:rowOff>0</xdr:rowOff>
    </xdr:to>
    <xdr:sp macro="" textlink="">
      <xdr:nvSpPr>
        <xdr:cNvPr id="31" name="Oval 32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27</xdr:col>
      <xdr:colOff>257175</xdr:colOff>
      <xdr:row>5</xdr:row>
      <xdr:rowOff>0</xdr:rowOff>
    </xdr:to>
    <xdr:sp macro="" textlink="">
      <xdr:nvSpPr>
        <xdr:cNvPr id="33" name="Oval 34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34" name="Oval 35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35" name="Oval 36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36" name="Oval 37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27</xdr:col>
      <xdr:colOff>257175</xdr:colOff>
      <xdr:row>5</xdr:row>
      <xdr:rowOff>0</xdr:rowOff>
    </xdr:to>
    <xdr:sp macro="" textlink="">
      <xdr:nvSpPr>
        <xdr:cNvPr id="37" name="Oval 38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38" name="Oval 39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27</xdr:col>
      <xdr:colOff>257175</xdr:colOff>
      <xdr:row>5</xdr:row>
      <xdr:rowOff>0</xdr:rowOff>
    </xdr:to>
    <xdr:sp macro="" textlink="">
      <xdr:nvSpPr>
        <xdr:cNvPr id="39" name="Oval 40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40" name="Oval 41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41" name="Oval 42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42" name="Oval 43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27</xdr:col>
      <xdr:colOff>257175</xdr:colOff>
      <xdr:row>5</xdr:row>
      <xdr:rowOff>0</xdr:rowOff>
    </xdr:to>
    <xdr:sp macro="" textlink="">
      <xdr:nvSpPr>
        <xdr:cNvPr id="43" name="Oval 44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44" name="Oval 45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45" name="Oval 46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46" name="Oval 47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47" name="Oval 48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161925</xdr:colOff>
      <xdr:row>5</xdr:row>
      <xdr:rowOff>0</xdr:rowOff>
    </xdr:from>
    <xdr:to>
      <xdr:col>33</xdr:col>
      <xdr:colOff>28575</xdr:colOff>
      <xdr:row>5</xdr:row>
      <xdr:rowOff>0</xdr:rowOff>
    </xdr:to>
    <xdr:sp macro="" textlink="">
      <xdr:nvSpPr>
        <xdr:cNvPr id="48" name="Oval 49"/>
        <xdr:cNvSpPr>
          <a:spLocks noChangeArrowheads="1"/>
        </xdr:cNvSpPr>
      </xdr:nvSpPr>
      <xdr:spPr bwMode="auto">
        <a:xfrm>
          <a:off x="6343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49" name="Oval 50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0" name="Oval 51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51" name="Oval 52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2" name="Oval 53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3" name="Oval 54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54" name="Oval 55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5" name="Oval 56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56" name="Oval 57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228600</xdr:colOff>
      <xdr:row>5</xdr:row>
      <xdr:rowOff>0</xdr:rowOff>
    </xdr:from>
    <xdr:to>
      <xdr:col>28</xdr:col>
      <xdr:colOff>9525</xdr:colOff>
      <xdr:row>5</xdr:row>
      <xdr:rowOff>0</xdr:rowOff>
    </xdr:to>
    <xdr:sp macro="" textlink="">
      <xdr:nvSpPr>
        <xdr:cNvPr id="57" name="Oval 58"/>
        <xdr:cNvSpPr>
          <a:spLocks noChangeArrowheads="1"/>
        </xdr:cNvSpPr>
      </xdr:nvSpPr>
      <xdr:spPr bwMode="auto">
        <a:xfrm>
          <a:off x="5210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58" name="Oval 59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9" name="Oval 60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60" name="Oval 61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61" name="Oval 62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62" name="Oval 63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63" name="Oval 64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64" name="Oval 65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</xdr:row>
      <xdr:rowOff>0</xdr:rowOff>
    </xdr:from>
    <xdr:to>
      <xdr:col>9</xdr:col>
      <xdr:colOff>76200</xdr:colOff>
      <xdr:row>5</xdr:row>
      <xdr:rowOff>0</xdr:rowOff>
    </xdr:to>
    <xdr:sp macro="" textlink="">
      <xdr:nvSpPr>
        <xdr:cNvPr id="65" name="Line 66"/>
        <xdr:cNvSpPr>
          <a:spLocks noChangeShapeType="1"/>
        </xdr:cNvSpPr>
      </xdr:nvSpPr>
      <xdr:spPr bwMode="auto">
        <a:xfrm flipV="1">
          <a:off x="1590675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5</xdr:row>
      <xdr:rowOff>0</xdr:rowOff>
    </xdr:from>
    <xdr:to>
      <xdr:col>10</xdr:col>
      <xdr:colOff>47625</xdr:colOff>
      <xdr:row>5</xdr:row>
      <xdr:rowOff>0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1733550" y="92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67" name="Oval 68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68" name="Oval 69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161925</xdr:colOff>
      <xdr:row>5</xdr:row>
      <xdr:rowOff>0</xdr:rowOff>
    </xdr:from>
    <xdr:to>
      <xdr:col>33</xdr:col>
      <xdr:colOff>28575</xdr:colOff>
      <xdr:row>5</xdr:row>
      <xdr:rowOff>0</xdr:rowOff>
    </xdr:to>
    <xdr:sp macro="" textlink="">
      <xdr:nvSpPr>
        <xdr:cNvPr id="69" name="Oval 70"/>
        <xdr:cNvSpPr>
          <a:spLocks noChangeArrowheads="1"/>
        </xdr:cNvSpPr>
      </xdr:nvSpPr>
      <xdr:spPr bwMode="auto">
        <a:xfrm>
          <a:off x="6343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70" name="Oval 71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219075</xdr:colOff>
      <xdr:row>5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71" name="Oval 72"/>
        <xdr:cNvSpPr>
          <a:spLocks noChangeArrowheads="1"/>
        </xdr:cNvSpPr>
      </xdr:nvSpPr>
      <xdr:spPr bwMode="auto">
        <a:xfrm>
          <a:off x="5200650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38100</xdr:colOff>
      <xdr:row>5</xdr:row>
      <xdr:rowOff>0</xdr:rowOff>
    </xdr:to>
    <xdr:sp macro="" textlink="">
      <xdr:nvSpPr>
        <xdr:cNvPr id="72" name="Oval 73"/>
        <xdr:cNvSpPr>
          <a:spLocks noChangeArrowheads="1"/>
        </xdr:cNvSpPr>
      </xdr:nvSpPr>
      <xdr:spPr bwMode="auto">
        <a:xfrm>
          <a:off x="6353175" y="92392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5</xdr:row>
      <xdr:rowOff>28575</xdr:rowOff>
    </xdr:from>
    <xdr:to>
      <xdr:col>12</xdr:col>
      <xdr:colOff>19050</xdr:colOff>
      <xdr:row>6</xdr:row>
      <xdr:rowOff>95250</xdr:rowOff>
    </xdr:to>
    <xdr:sp macro="" textlink="">
      <xdr:nvSpPr>
        <xdr:cNvPr id="73" name="Rectangle 74"/>
        <xdr:cNvSpPr>
          <a:spLocks noChangeArrowheads="1"/>
        </xdr:cNvSpPr>
      </xdr:nvSpPr>
      <xdr:spPr bwMode="auto">
        <a:xfrm>
          <a:off x="1724025" y="952500"/>
          <a:ext cx="304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 sz="1000"/>
        </a:p>
      </xdr:txBody>
    </xdr:sp>
    <xdr:clientData/>
  </xdr:twoCellAnchor>
  <xdr:twoCellAnchor>
    <xdr:from>
      <xdr:col>9</xdr:col>
      <xdr:colOff>57150</xdr:colOff>
      <xdr:row>6</xdr:row>
      <xdr:rowOff>47625</xdr:rowOff>
    </xdr:from>
    <xdr:to>
      <xdr:col>9</xdr:col>
      <xdr:colOff>57150</xdr:colOff>
      <xdr:row>6</xdr:row>
      <xdr:rowOff>85725</xdr:rowOff>
    </xdr:to>
    <xdr:sp macro="" textlink="">
      <xdr:nvSpPr>
        <xdr:cNvPr id="74" name="Line 76"/>
        <xdr:cNvSpPr>
          <a:spLocks noChangeShapeType="1"/>
        </xdr:cNvSpPr>
      </xdr:nvSpPr>
      <xdr:spPr bwMode="auto">
        <a:xfrm flipV="1">
          <a:off x="1571625" y="1114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</xdr:row>
      <xdr:rowOff>47625</xdr:rowOff>
    </xdr:from>
    <xdr:to>
      <xdr:col>7</xdr:col>
      <xdr:colOff>95250</xdr:colOff>
      <xdr:row>6</xdr:row>
      <xdr:rowOff>85725</xdr:rowOff>
    </xdr:to>
    <xdr:sp macro="" textlink="">
      <xdr:nvSpPr>
        <xdr:cNvPr id="75" name="Line 78"/>
        <xdr:cNvSpPr>
          <a:spLocks noChangeShapeType="1"/>
        </xdr:cNvSpPr>
      </xdr:nvSpPr>
      <xdr:spPr bwMode="auto">
        <a:xfrm flipV="1">
          <a:off x="1266825" y="1114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10</xdr:row>
      <xdr:rowOff>57150</xdr:rowOff>
    </xdr:from>
    <xdr:to>
      <xdr:col>1</xdr:col>
      <xdr:colOff>123825</xdr:colOff>
      <xdr:row>10</xdr:row>
      <xdr:rowOff>57150</xdr:rowOff>
    </xdr:to>
    <xdr:sp macro="" textlink="">
      <xdr:nvSpPr>
        <xdr:cNvPr id="76" name="Line 79"/>
        <xdr:cNvSpPr>
          <a:spLocks noChangeShapeType="1"/>
        </xdr:cNvSpPr>
      </xdr:nvSpPr>
      <xdr:spPr bwMode="auto">
        <a:xfrm>
          <a:off x="266700" y="15335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</xdr:col>
      <xdr:colOff>28575</xdr:colOff>
      <xdr:row>10</xdr:row>
      <xdr:rowOff>85725</xdr:rowOff>
    </xdr:from>
    <xdr:to>
      <xdr:col>4</xdr:col>
      <xdr:colOff>28575</xdr:colOff>
      <xdr:row>10</xdr:row>
      <xdr:rowOff>123825</xdr:rowOff>
    </xdr:to>
    <xdr:sp macro="" textlink="">
      <xdr:nvSpPr>
        <xdr:cNvPr id="78" name="Line 81"/>
        <xdr:cNvSpPr>
          <a:spLocks noChangeShapeType="1"/>
        </xdr:cNvSpPr>
      </xdr:nvSpPr>
      <xdr:spPr bwMode="auto">
        <a:xfrm flipV="1">
          <a:off x="71437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10</xdr:row>
      <xdr:rowOff>85725</xdr:rowOff>
    </xdr:from>
    <xdr:to>
      <xdr:col>3</xdr:col>
      <xdr:colOff>76200</xdr:colOff>
      <xdr:row>10</xdr:row>
      <xdr:rowOff>123825</xdr:rowOff>
    </xdr:to>
    <xdr:sp macro="" textlink="">
      <xdr:nvSpPr>
        <xdr:cNvPr id="79" name="Line 82"/>
        <xdr:cNvSpPr>
          <a:spLocks noChangeShapeType="1"/>
        </xdr:cNvSpPr>
      </xdr:nvSpPr>
      <xdr:spPr bwMode="auto">
        <a:xfrm flipV="1">
          <a:off x="590550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10</xdr:row>
      <xdr:rowOff>85725</xdr:rowOff>
    </xdr:from>
    <xdr:to>
      <xdr:col>6</xdr:col>
      <xdr:colOff>152400</xdr:colOff>
      <xdr:row>10</xdr:row>
      <xdr:rowOff>123825</xdr:rowOff>
    </xdr:to>
    <xdr:sp macro="" textlink="">
      <xdr:nvSpPr>
        <xdr:cNvPr id="82" name="Line 85"/>
        <xdr:cNvSpPr>
          <a:spLocks noChangeShapeType="1"/>
        </xdr:cNvSpPr>
      </xdr:nvSpPr>
      <xdr:spPr bwMode="auto">
        <a:xfrm flipV="1">
          <a:off x="115252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10</xdr:row>
      <xdr:rowOff>85725</xdr:rowOff>
    </xdr:from>
    <xdr:to>
      <xdr:col>6</xdr:col>
      <xdr:colOff>19050</xdr:colOff>
      <xdr:row>10</xdr:row>
      <xdr:rowOff>123825</xdr:rowOff>
    </xdr:to>
    <xdr:sp macro="" textlink="">
      <xdr:nvSpPr>
        <xdr:cNvPr id="83" name="Line 86"/>
        <xdr:cNvSpPr>
          <a:spLocks noChangeShapeType="1"/>
        </xdr:cNvSpPr>
      </xdr:nvSpPr>
      <xdr:spPr bwMode="auto">
        <a:xfrm flipV="1">
          <a:off x="101917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10</xdr:row>
      <xdr:rowOff>85725</xdr:rowOff>
    </xdr:from>
    <xdr:to>
      <xdr:col>9</xdr:col>
      <xdr:colOff>85725</xdr:colOff>
      <xdr:row>10</xdr:row>
      <xdr:rowOff>123825</xdr:rowOff>
    </xdr:to>
    <xdr:sp macro="" textlink="">
      <xdr:nvSpPr>
        <xdr:cNvPr id="86" name="Line 89"/>
        <xdr:cNvSpPr>
          <a:spLocks noChangeShapeType="1"/>
        </xdr:cNvSpPr>
      </xdr:nvSpPr>
      <xdr:spPr bwMode="auto">
        <a:xfrm flipV="1">
          <a:off x="1600200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133350</xdr:colOff>
      <xdr:row>10</xdr:row>
      <xdr:rowOff>85725</xdr:rowOff>
    </xdr:from>
    <xdr:to>
      <xdr:col>8</xdr:col>
      <xdr:colOff>133350</xdr:colOff>
      <xdr:row>10</xdr:row>
      <xdr:rowOff>123825</xdr:rowOff>
    </xdr:to>
    <xdr:sp macro="" textlink="">
      <xdr:nvSpPr>
        <xdr:cNvPr id="87" name="Line 90"/>
        <xdr:cNvSpPr>
          <a:spLocks noChangeShapeType="1"/>
        </xdr:cNvSpPr>
      </xdr:nvSpPr>
      <xdr:spPr bwMode="auto">
        <a:xfrm flipV="1">
          <a:off x="147637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10</xdr:row>
      <xdr:rowOff>85725</xdr:rowOff>
    </xdr:from>
    <xdr:to>
      <xdr:col>12</xdr:col>
      <xdr:colOff>47625</xdr:colOff>
      <xdr:row>10</xdr:row>
      <xdr:rowOff>123825</xdr:rowOff>
    </xdr:to>
    <xdr:sp macro="" textlink="">
      <xdr:nvSpPr>
        <xdr:cNvPr id="90" name="Line 93"/>
        <xdr:cNvSpPr>
          <a:spLocks noChangeShapeType="1"/>
        </xdr:cNvSpPr>
      </xdr:nvSpPr>
      <xdr:spPr bwMode="auto">
        <a:xfrm flipV="1">
          <a:off x="2057400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10</xdr:row>
      <xdr:rowOff>85725</xdr:rowOff>
    </xdr:from>
    <xdr:to>
      <xdr:col>11</xdr:col>
      <xdr:colOff>85725</xdr:colOff>
      <xdr:row>10</xdr:row>
      <xdr:rowOff>123825</xdr:rowOff>
    </xdr:to>
    <xdr:sp macro="" textlink="">
      <xdr:nvSpPr>
        <xdr:cNvPr id="91" name="Line 94"/>
        <xdr:cNvSpPr>
          <a:spLocks noChangeShapeType="1"/>
        </xdr:cNvSpPr>
      </xdr:nvSpPr>
      <xdr:spPr bwMode="auto">
        <a:xfrm flipV="1">
          <a:off x="1924050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114300</xdr:colOff>
      <xdr:row>9</xdr:row>
      <xdr:rowOff>47625</xdr:rowOff>
    </xdr:from>
    <xdr:to>
      <xdr:col>23</xdr:col>
      <xdr:colOff>28575</xdr:colOff>
      <xdr:row>10</xdr:row>
      <xdr:rowOff>123825</xdr:rowOff>
    </xdr:to>
    <xdr:sp macro="" textlink="">
      <xdr:nvSpPr>
        <xdr:cNvPr id="92" name="Rectangle 95"/>
        <xdr:cNvSpPr>
          <a:spLocks noChangeArrowheads="1"/>
        </xdr:cNvSpPr>
      </xdr:nvSpPr>
      <xdr:spPr bwMode="auto">
        <a:xfrm>
          <a:off x="3733800" y="1390650"/>
          <a:ext cx="4095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406</a:t>
          </a:r>
        </a:p>
      </xdr:txBody>
    </xdr:sp>
    <xdr:clientData/>
  </xdr:twoCellAnchor>
  <xdr:twoCellAnchor>
    <xdr:from>
      <xdr:col>23</xdr:col>
      <xdr:colOff>28575</xdr:colOff>
      <xdr:row>9</xdr:row>
      <xdr:rowOff>47625</xdr:rowOff>
    </xdr:from>
    <xdr:to>
      <xdr:col>23</xdr:col>
      <xdr:colOff>95250</xdr:colOff>
      <xdr:row>10</xdr:row>
      <xdr:rowOff>123825</xdr:rowOff>
    </xdr:to>
    <xdr:sp macro="" textlink="">
      <xdr:nvSpPr>
        <xdr:cNvPr id="93" name="Rectangle 96"/>
        <xdr:cNvSpPr>
          <a:spLocks noChangeArrowheads="1"/>
        </xdr:cNvSpPr>
      </xdr:nvSpPr>
      <xdr:spPr bwMode="auto">
        <a:xfrm>
          <a:off x="4143375" y="1390650"/>
          <a:ext cx="66675" cy="2095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95250</xdr:colOff>
      <xdr:row>9</xdr:row>
      <xdr:rowOff>47625</xdr:rowOff>
    </xdr:from>
    <xdr:to>
      <xdr:col>25</xdr:col>
      <xdr:colOff>104775</xdr:colOff>
      <xdr:row>10</xdr:row>
      <xdr:rowOff>123825</xdr:rowOff>
    </xdr:to>
    <xdr:sp macro="" textlink="">
      <xdr:nvSpPr>
        <xdr:cNvPr id="94" name="Rectangle 97"/>
        <xdr:cNvSpPr>
          <a:spLocks noChangeArrowheads="1"/>
        </xdr:cNvSpPr>
      </xdr:nvSpPr>
      <xdr:spPr bwMode="auto">
        <a:xfrm>
          <a:off x="4210050" y="1390650"/>
          <a:ext cx="4095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694</a:t>
          </a:r>
        </a:p>
      </xdr:txBody>
    </xdr:sp>
    <xdr:clientData/>
  </xdr:twoCellAnchor>
  <xdr:twoCellAnchor>
    <xdr:from>
      <xdr:col>25</xdr:col>
      <xdr:colOff>161925</xdr:colOff>
      <xdr:row>9</xdr:row>
      <xdr:rowOff>47625</xdr:rowOff>
    </xdr:from>
    <xdr:to>
      <xdr:col>27</xdr:col>
      <xdr:colOff>123825</xdr:colOff>
      <xdr:row>10</xdr:row>
      <xdr:rowOff>123825</xdr:rowOff>
    </xdr:to>
    <xdr:sp macro="" textlink="">
      <xdr:nvSpPr>
        <xdr:cNvPr id="95" name="Rectangle 98"/>
        <xdr:cNvSpPr>
          <a:spLocks noChangeArrowheads="1"/>
        </xdr:cNvSpPr>
      </xdr:nvSpPr>
      <xdr:spPr bwMode="auto">
        <a:xfrm>
          <a:off x="4676775" y="1390650"/>
          <a:ext cx="4286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745</a:t>
          </a:r>
        </a:p>
      </xdr:txBody>
    </xdr:sp>
    <xdr:clientData/>
  </xdr:twoCellAnchor>
  <xdr:twoCellAnchor>
    <xdr:from>
      <xdr:col>25</xdr:col>
      <xdr:colOff>104775</xdr:colOff>
      <xdr:row>9</xdr:row>
      <xdr:rowOff>47625</xdr:rowOff>
    </xdr:from>
    <xdr:to>
      <xdr:col>25</xdr:col>
      <xdr:colOff>171450</xdr:colOff>
      <xdr:row>10</xdr:row>
      <xdr:rowOff>123825</xdr:rowOff>
    </xdr:to>
    <xdr:sp macro="" textlink="">
      <xdr:nvSpPr>
        <xdr:cNvPr id="96" name="Rectangle 99"/>
        <xdr:cNvSpPr>
          <a:spLocks noChangeArrowheads="1"/>
        </xdr:cNvSpPr>
      </xdr:nvSpPr>
      <xdr:spPr bwMode="auto">
        <a:xfrm>
          <a:off x="4619625" y="1390650"/>
          <a:ext cx="66675" cy="2095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9</xdr:row>
      <xdr:rowOff>47625</xdr:rowOff>
    </xdr:from>
    <xdr:to>
      <xdr:col>27</xdr:col>
      <xdr:colOff>171450</xdr:colOff>
      <xdr:row>10</xdr:row>
      <xdr:rowOff>123825</xdr:rowOff>
    </xdr:to>
    <xdr:sp macro="" textlink="">
      <xdr:nvSpPr>
        <xdr:cNvPr id="97" name="Rectangle 100"/>
        <xdr:cNvSpPr>
          <a:spLocks noChangeArrowheads="1"/>
        </xdr:cNvSpPr>
      </xdr:nvSpPr>
      <xdr:spPr bwMode="auto">
        <a:xfrm>
          <a:off x="5086350" y="1390650"/>
          <a:ext cx="66675" cy="2095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161925</xdr:colOff>
      <xdr:row>9</xdr:row>
      <xdr:rowOff>47625</xdr:rowOff>
    </xdr:from>
    <xdr:to>
      <xdr:col>29</xdr:col>
      <xdr:colOff>133350</xdr:colOff>
      <xdr:row>10</xdr:row>
      <xdr:rowOff>123825</xdr:rowOff>
    </xdr:to>
    <xdr:sp macro="" textlink="">
      <xdr:nvSpPr>
        <xdr:cNvPr id="98" name="Rectangle 101"/>
        <xdr:cNvSpPr>
          <a:spLocks noChangeArrowheads="1"/>
        </xdr:cNvSpPr>
      </xdr:nvSpPr>
      <xdr:spPr bwMode="auto">
        <a:xfrm>
          <a:off x="5143500" y="1390650"/>
          <a:ext cx="4095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000</a:t>
          </a:r>
        </a:p>
      </xdr:txBody>
    </xdr:sp>
    <xdr:clientData/>
  </xdr:twoCellAnchor>
  <xdr:twoCellAnchor>
    <xdr:from>
      <xdr:col>22</xdr:col>
      <xdr:colOff>247650</xdr:colOff>
      <xdr:row>10</xdr:row>
      <xdr:rowOff>85725</xdr:rowOff>
    </xdr:from>
    <xdr:to>
      <xdr:col>22</xdr:col>
      <xdr:colOff>247650</xdr:colOff>
      <xdr:row>10</xdr:row>
      <xdr:rowOff>123825</xdr:rowOff>
    </xdr:to>
    <xdr:sp macro="" textlink="">
      <xdr:nvSpPr>
        <xdr:cNvPr id="99" name="Line 102"/>
        <xdr:cNvSpPr>
          <a:spLocks noChangeShapeType="1"/>
        </xdr:cNvSpPr>
      </xdr:nvSpPr>
      <xdr:spPr bwMode="auto">
        <a:xfrm flipV="1">
          <a:off x="3867150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371475</xdr:colOff>
      <xdr:row>10</xdr:row>
      <xdr:rowOff>85725</xdr:rowOff>
    </xdr:from>
    <xdr:to>
      <xdr:col>22</xdr:col>
      <xdr:colOff>371475</xdr:colOff>
      <xdr:row>10</xdr:row>
      <xdr:rowOff>123825</xdr:rowOff>
    </xdr:to>
    <xdr:sp macro="" textlink="">
      <xdr:nvSpPr>
        <xdr:cNvPr id="100" name="Line 103"/>
        <xdr:cNvSpPr>
          <a:spLocks noChangeShapeType="1"/>
        </xdr:cNvSpPr>
      </xdr:nvSpPr>
      <xdr:spPr bwMode="auto">
        <a:xfrm flipV="1">
          <a:off x="399097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10</xdr:row>
      <xdr:rowOff>85725</xdr:rowOff>
    </xdr:from>
    <xdr:to>
      <xdr:col>24</xdr:col>
      <xdr:colOff>123825</xdr:colOff>
      <xdr:row>10</xdr:row>
      <xdr:rowOff>123825</xdr:rowOff>
    </xdr:to>
    <xdr:sp macro="" textlink="">
      <xdr:nvSpPr>
        <xdr:cNvPr id="101" name="Line 104"/>
        <xdr:cNvSpPr>
          <a:spLocks noChangeShapeType="1"/>
        </xdr:cNvSpPr>
      </xdr:nvSpPr>
      <xdr:spPr bwMode="auto">
        <a:xfrm flipV="1">
          <a:off x="446722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10</xdr:row>
      <xdr:rowOff>85725</xdr:rowOff>
    </xdr:from>
    <xdr:to>
      <xdr:col>24</xdr:col>
      <xdr:colOff>0</xdr:colOff>
      <xdr:row>10</xdr:row>
      <xdr:rowOff>123825</xdr:rowOff>
    </xdr:to>
    <xdr:sp macro="" textlink="">
      <xdr:nvSpPr>
        <xdr:cNvPr id="102" name="Line 105"/>
        <xdr:cNvSpPr>
          <a:spLocks noChangeShapeType="1"/>
        </xdr:cNvSpPr>
      </xdr:nvSpPr>
      <xdr:spPr bwMode="auto">
        <a:xfrm flipV="1">
          <a:off x="4343400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161925</xdr:colOff>
      <xdr:row>10</xdr:row>
      <xdr:rowOff>85725</xdr:rowOff>
    </xdr:from>
    <xdr:to>
      <xdr:col>28</xdr:col>
      <xdr:colOff>161925</xdr:colOff>
      <xdr:row>10</xdr:row>
      <xdr:rowOff>123825</xdr:rowOff>
    </xdr:to>
    <xdr:sp macro="" textlink="">
      <xdr:nvSpPr>
        <xdr:cNvPr id="103" name="Line 106"/>
        <xdr:cNvSpPr>
          <a:spLocks noChangeShapeType="1"/>
        </xdr:cNvSpPr>
      </xdr:nvSpPr>
      <xdr:spPr bwMode="auto">
        <a:xfrm flipV="1">
          <a:off x="540067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10</xdr:row>
      <xdr:rowOff>85725</xdr:rowOff>
    </xdr:from>
    <xdr:to>
      <xdr:col>28</xdr:col>
      <xdr:colOff>28575</xdr:colOff>
      <xdr:row>10</xdr:row>
      <xdr:rowOff>123825</xdr:rowOff>
    </xdr:to>
    <xdr:sp macro="" textlink="">
      <xdr:nvSpPr>
        <xdr:cNvPr id="104" name="Line 107"/>
        <xdr:cNvSpPr>
          <a:spLocks noChangeShapeType="1"/>
        </xdr:cNvSpPr>
      </xdr:nvSpPr>
      <xdr:spPr bwMode="auto">
        <a:xfrm flipV="1">
          <a:off x="526732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10</xdr:row>
      <xdr:rowOff>85725</xdr:rowOff>
    </xdr:from>
    <xdr:to>
      <xdr:col>26</xdr:col>
      <xdr:colOff>142875</xdr:colOff>
      <xdr:row>10</xdr:row>
      <xdr:rowOff>123825</xdr:rowOff>
    </xdr:to>
    <xdr:sp macro="" textlink="">
      <xdr:nvSpPr>
        <xdr:cNvPr id="105" name="Line 108"/>
        <xdr:cNvSpPr>
          <a:spLocks noChangeShapeType="1"/>
        </xdr:cNvSpPr>
      </xdr:nvSpPr>
      <xdr:spPr bwMode="auto">
        <a:xfrm flipV="1">
          <a:off x="4924425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</xdr:colOff>
      <xdr:row>10</xdr:row>
      <xdr:rowOff>85725</xdr:rowOff>
    </xdr:from>
    <xdr:to>
      <xdr:col>26</xdr:col>
      <xdr:colOff>19050</xdr:colOff>
      <xdr:row>10</xdr:row>
      <xdr:rowOff>123825</xdr:rowOff>
    </xdr:to>
    <xdr:sp macro="" textlink="">
      <xdr:nvSpPr>
        <xdr:cNvPr id="106" name="Line 109"/>
        <xdr:cNvSpPr>
          <a:spLocks noChangeShapeType="1"/>
        </xdr:cNvSpPr>
      </xdr:nvSpPr>
      <xdr:spPr bwMode="auto">
        <a:xfrm flipV="1">
          <a:off x="4800600" y="15621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10</xdr:row>
      <xdr:rowOff>38100</xdr:rowOff>
    </xdr:from>
    <xdr:to>
      <xdr:col>21</xdr:col>
      <xdr:colOff>123825</xdr:colOff>
      <xdr:row>10</xdr:row>
      <xdr:rowOff>38100</xdr:rowOff>
    </xdr:to>
    <xdr:sp macro="" textlink="">
      <xdr:nvSpPr>
        <xdr:cNvPr id="107" name="Line 110"/>
        <xdr:cNvSpPr>
          <a:spLocks noChangeShapeType="1"/>
        </xdr:cNvSpPr>
      </xdr:nvSpPr>
      <xdr:spPr bwMode="auto">
        <a:xfrm>
          <a:off x="3552825" y="15144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85725</xdr:colOff>
      <xdr:row>13</xdr:row>
      <xdr:rowOff>142875</xdr:rowOff>
    </xdr:from>
    <xdr:to>
      <xdr:col>0</xdr:col>
      <xdr:colOff>114300</xdr:colOff>
      <xdr:row>13</xdr:row>
      <xdr:rowOff>142875</xdr:rowOff>
    </xdr:to>
    <xdr:sp macro="" textlink="">
      <xdr:nvSpPr>
        <xdr:cNvPr id="108" name="Line 111"/>
        <xdr:cNvSpPr>
          <a:spLocks noChangeShapeType="1"/>
        </xdr:cNvSpPr>
      </xdr:nvSpPr>
      <xdr:spPr bwMode="auto">
        <a:xfrm>
          <a:off x="85725" y="19621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20</xdr:col>
      <xdr:colOff>66675</xdr:colOff>
      <xdr:row>14</xdr:row>
      <xdr:rowOff>0</xdr:rowOff>
    </xdr:from>
    <xdr:to>
      <xdr:col>20</xdr:col>
      <xdr:colOff>95250</xdr:colOff>
      <xdr:row>14</xdr:row>
      <xdr:rowOff>0</xdr:rowOff>
    </xdr:to>
    <xdr:sp macro="" textlink="">
      <xdr:nvSpPr>
        <xdr:cNvPr id="110" name="Line 113"/>
        <xdr:cNvSpPr>
          <a:spLocks noChangeShapeType="1"/>
        </xdr:cNvSpPr>
      </xdr:nvSpPr>
      <xdr:spPr bwMode="auto">
        <a:xfrm>
          <a:off x="3333750" y="18669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20</xdr:col>
      <xdr:colOff>161925</xdr:colOff>
      <xdr:row>13</xdr:row>
      <xdr:rowOff>9525</xdr:rowOff>
    </xdr:from>
    <xdr:to>
      <xdr:col>34</xdr:col>
      <xdr:colOff>95250</xdr:colOff>
      <xdr:row>14</xdr:row>
      <xdr:rowOff>66675</xdr:rowOff>
    </xdr:to>
    <xdr:sp macro="" textlink="">
      <xdr:nvSpPr>
        <xdr:cNvPr id="111" name="Rectangle 114"/>
        <xdr:cNvSpPr>
          <a:spLocks noChangeArrowheads="1"/>
        </xdr:cNvSpPr>
      </xdr:nvSpPr>
      <xdr:spPr bwMode="auto">
        <a:xfrm>
          <a:off x="3429000" y="1743075"/>
          <a:ext cx="31527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sz="900" b="1"/>
            <a:t>DEPARTMENT</a:t>
          </a:r>
          <a:r>
            <a:rPr lang="en-US" sz="900" b="1" baseline="0"/>
            <a:t> OF EDUCATION - DIVISION OF MALAYBALAY CITY</a:t>
          </a:r>
          <a:endParaRPr lang="en-US" sz="900" b="1"/>
        </a:p>
      </xdr:txBody>
    </xdr:sp>
    <xdr:clientData/>
  </xdr:twoCellAnchor>
  <xdr:twoCellAnchor>
    <xdr:from>
      <xdr:col>0</xdr:col>
      <xdr:colOff>142875</xdr:colOff>
      <xdr:row>16</xdr:row>
      <xdr:rowOff>9525</xdr:rowOff>
    </xdr:from>
    <xdr:to>
      <xdr:col>19</xdr:col>
      <xdr:colOff>38100</xdr:colOff>
      <xdr:row>17</xdr:row>
      <xdr:rowOff>66675</xdr:rowOff>
    </xdr:to>
    <xdr:sp macro="" textlink="">
      <xdr:nvSpPr>
        <xdr:cNvPr id="112" name="Rectangle 115"/>
        <xdr:cNvSpPr>
          <a:spLocks noChangeArrowheads="1"/>
        </xdr:cNvSpPr>
      </xdr:nvSpPr>
      <xdr:spPr bwMode="auto">
        <a:xfrm>
          <a:off x="142875" y="2095500"/>
          <a:ext cx="30670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17</xdr:row>
      <xdr:rowOff>28575</xdr:rowOff>
    </xdr:from>
    <xdr:to>
      <xdr:col>0</xdr:col>
      <xdr:colOff>95250</xdr:colOff>
      <xdr:row>17</xdr:row>
      <xdr:rowOff>28575</xdr:rowOff>
    </xdr:to>
    <xdr:sp macro="" textlink="">
      <xdr:nvSpPr>
        <xdr:cNvPr id="113" name="Line 116"/>
        <xdr:cNvSpPr>
          <a:spLocks noChangeShapeType="1"/>
        </xdr:cNvSpPr>
      </xdr:nvSpPr>
      <xdr:spPr bwMode="auto">
        <a:xfrm>
          <a:off x="66675" y="22574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20</xdr:col>
      <xdr:colOff>66675</xdr:colOff>
      <xdr:row>17</xdr:row>
      <xdr:rowOff>9525</xdr:rowOff>
    </xdr:from>
    <xdr:to>
      <xdr:col>20</xdr:col>
      <xdr:colOff>95250</xdr:colOff>
      <xdr:row>17</xdr:row>
      <xdr:rowOff>9525</xdr:rowOff>
    </xdr:to>
    <xdr:sp macro="" textlink="">
      <xdr:nvSpPr>
        <xdr:cNvPr id="114" name="Line 117"/>
        <xdr:cNvSpPr>
          <a:spLocks noChangeShapeType="1"/>
        </xdr:cNvSpPr>
      </xdr:nvSpPr>
      <xdr:spPr bwMode="auto">
        <a:xfrm>
          <a:off x="3333750" y="22383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19050</xdr:colOff>
      <xdr:row>16</xdr:row>
      <xdr:rowOff>28575</xdr:rowOff>
    </xdr:from>
    <xdr:to>
      <xdr:col>34</xdr:col>
      <xdr:colOff>142875</xdr:colOff>
      <xdr:row>18</xdr:row>
      <xdr:rowOff>0</xdr:rowOff>
    </xdr:to>
    <xdr:sp macro="" textlink="">
      <xdr:nvSpPr>
        <xdr:cNvPr id="115" name="Rectangle 118"/>
        <xdr:cNvSpPr>
          <a:spLocks noChangeArrowheads="1"/>
        </xdr:cNvSpPr>
      </xdr:nvSpPr>
      <xdr:spPr bwMode="auto">
        <a:xfrm>
          <a:off x="3476625" y="2295525"/>
          <a:ext cx="3152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85725</xdr:colOff>
      <xdr:row>19</xdr:row>
      <xdr:rowOff>76200</xdr:rowOff>
    </xdr:from>
    <xdr:to>
      <xdr:col>20</xdr:col>
      <xdr:colOff>114300</xdr:colOff>
      <xdr:row>19</xdr:row>
      <xdr:rowOff>76200</xdr:rowOff>
    </xdr:to>
    <xdr:sp macro="" textlink="">
      <xdr:nvSpPr>
        <xdr:cNvPr id="116" name="Line 119"/>
        <xdr:cNvSpPr>
          <a:spLocks noChangeShapeType="1"/>
        </xdr:cNvSpPr>
      </xdr:nvSpPr>
      <xdr:spPr bwMode="auto">
        <a:xfrm>
          <a:off x="3352800" y="2533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66675</xdr:colOff>
      <xdr:row>19</xdr:row>
      <xdr:rowOff>76200</xdr:rowOff>
    </xdr:from>
    <xdr:to>
      <xdr:col>0</xdr:col>
      <xdr:colOff>95250</xdr:colOff>
      <xdr:row>19</xdr:row>
      <xdr:rowOff>76200</xdr:rowOff>
    </xdr:to>
    <xdr:sp macro="" textlink="">
      <xdr:nvSpPr>
        <xdr:cNvPr id="117" name="Line 120"/>
        <xdr:cNvSpPr>
          <a:spLocks noChangeShapeType="1"/>
        </xdr:cNvSpPr>
      </xdr:nvSpPr>
      <xdr:spPr bwMode="auto">
        <a:xfrm>
          <a:off x="66675" y="2533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142875</xdr:colOff>
      <xdr:row>21</xdr:row>
      <xdr:rowOff>19050</xdr:rowOff>
    </xdr:from>
    <xdr:to>
      <xdr:col>12</xdr:col>
      <xdr:colOff>161925</xdr:colOff>
      <xdr:row>22</xdr:row>
      <xdr:rowOff>95250</xdr:rowOff>
    </xdr:to>
    <xdr:sp macro="" textlink="">
      <xdr:nvSpPr>
        <xdr:cNvPr id="118" name="Rectangle 121"/>
        <xdr:cNvSpPr>
          <a:spLocks noChangeArrowheads="1"/>
        </xdr:cNvSpPr>
      </xdr:nvSpPr>
      <xdr:spPr bwMode="auto">
        <a:xfrm>
          <a:off x="142875" y="2695575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21</xdr:row>
      <xdr:rowOff>19050</xdr:rowOff>
    </xdr:from>
    <xdr:to>
      <xdr:col>19</xdr:col>
      <xdr:colOff>38100</xdr:colOff>
      <xdr:row>22</xdr:row>
      <xdr:rowOff>95250</xdr:rowOff>
    </xdr:to>
    <xdr:sp macro="" textlink="">
      <xdr:nvSpPr>
        <xdr:cNvPr id="119" name="Rectangle 122"/>
        <xdr:cNvSpPr>
          <a:spLocks noChangeArrowheads="1"/>
        </xdr:cNvSpPr>
      </xdr:nvSpPr>
      <xdr:spPr bwMode="auto">
        <a:xfrm>
          <a:off x="2590800" y="2695575"/>
          <a:ext cx="6191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142875</xdr:colOff>
      <xdr:row>21</xdr:row>
      <xdr:rowOff>19050</xdr:rowOff>
    </xdr:from>
    <xdr:to>
      <xdr:col>30</xdr:col>
      <xdr:colOff>9525</xdr:colOff>
      <xdr:row>22</xdr:row>
      <xdr:rowOff>104775</xdr:rowOff>
    </xdr:to>
    <xdr:sp macro="" textlink="">
      <xdr:nvSpPr>
        <xdr:cNvPr id="120" name="Rectangle 123"/>
        <xdr:cNvSpPr>
          <a:spLocks noChangeArrowheads="1"/>
        </xdr:cNvSpPr>
      </xdr:nvSpPr>
      <xdr:spPr bwMode="auto">
        <a:xfrm>
          <a:off x="3409950" y="2695575"/>
          <a:ext cx="22193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247650</xdr:colOff>
      <xdr:row>21</xdr:row>
      <xdr:rowOff>19050</xdr:rowOff>
    </xdr:from>
    <xdr:to>
      <xdr:col>34</xdr:col>
      <xdr:colOff>95250</xdr:colOff>
      <xdr:row>22</xdr:row>
      <xdr:rowOff>95250</xdr:rowOff>
    </xdr:to>
    <xdr:sp macro="" textlink="">
      <xdr:nvSpPr>
        <xdr:cNvPr id="121" name="Rectangle 124"/>
        <xdr:cNvSpPr>
          <a:spLocks noChangeArrowheads="1"/>
        </xdr:cNvSpPr>
      </xdr:nvSpPr>
      <xdr:spPr bwMode="auto">
        <a:xfrm>
          <a:off x="6038850" y="2695575"/>
          <a:ext cx="5429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8 7 0 0</a:t>
          </a:r>
        </a:p>
      </xdr:txBody>
    </xdr:sp>
    <xdr:clientData/>
  </xdr:twoCellAnchor>
  <xdr:twoCellAnchor>
    <xdr:from>
      <xdr:col>32</xdr:col>
      <xdr:colOff>133350</xdr:colOff>
      <xdr:row>22</xdr:row>
      <xdr:rowOff>47625</xdr:rowOff>
    </xdr:from>
    <xdr:to>
      <xdr:col>32</xdr:col>
      <xdr:colOff>133350</xdr:colOff>
      <xdr:row>22</xdr:row>
      <xdr:rowOff>85725</xdr:rowOff>
    </xdr:to>
    <xdr:sp macro="" textlink="">
      <xdr:nvSpPr>
        <xdr:cNvPr id="122" name="Line 125"/>
        <xdr:cNvSpPr>
          <a:spLocks noChangeShapeType="1"/>
        </xdr:cNvSpPr>
      </xdr:nvSpPr>
      <xdr:spPr bwMode="auto">
        <a:xfrm flipV="1">
          <a:off x="6315075" y="2847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22</xdr:row>
      <xdr:rowOff>47625</xdr:rowOff>
    </xdr:from>
    <xdr:to>
      <xdr:col>32</xdr:col>
      <xdr:colOff>0</xdr:colOff>
      <xdr:row>22</xdr:row>
      <xdr:rowOff>85725</xdr:rowOff>
    </xdr:to>
    <xdr:sp macro="" textlink="">
      <xdr:nvSpPr>
        <xdr:cNvPr id="123" name="Line 126"/>
        <xdr:cNvSpPr>
          <a:spLocks noChangeShapeType="1"/>
        </xdr:cNvSpPr>
      </xdr:nvSpPr>
      <xdr:spPr bwMode="auto">
        <a:xfrm flipV="1">
          <a:off x="6181725" y="2847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22</xdr:row>
      <xdr:rowOff>47625</xdr:rowOff>
    </xdr:from>
    <xdr:to>
      <xdr:col>33</xdr:col>
      <xdr:colOff>104775</xdr:colOff>
      <xdr:row>22</xdr:row>
      <xdr:rowOff>85725</xdr:rowOff>
    </xdr:to>
    <xdr:sp macro="" textlink="">
      <xdr:nvSpPr>
        <xdr:cNvPr id="124" name="Line 127"/>
        <xdr:cNvSpPr>
          <a:spLocks noChangeShapeType="1"/>
        </xdr:cNvSpPr>
      </xdr:nvSpPr>
      <xdr:spPr bwMode="auto">
        <a:xfrm flipV="1">
          <a:off x="6457950" y="2847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22</xdr:row>
      <xdr:rowOff>47625</xdr:rowOff>
    </xdr:from>
    <xdr:to>
      <xdr:col>18</xdr:col>
      <xdr:colOff>47625</xdr:colOff>
      <xdr:row>22</xdr:row>
      <xdr:rowOff>85725</xdr:rowOff>
    </xdr:to>
    <xdr:sp macro="" textlink="">
      <xdr:nvSpPr>
        <xdr:cNvPr id="125" name="Line 128"/>
        <xdr:cNvSpPr>
          <a:spLocks noChangeShapeType="1"/>
        </xdr:cNvSpPr>
      </xdr:nvSpPr>
      <xdr:spPr bwMode="auto">
        <a:xfrm flipV="1">
          <a:off x="3067050" y="2847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22</xdr:row>
      <xdr:rowOff>47625</xdr:rowOff>
    </xdr:from>
    <xdr:to>
      <xdr:col>17</xdr:col>
      <xdr:colOff>47625</xdr:colOff>
      <xdr:row>22</xdr:row>
      <xdr:rowOff>85725</xdr:rowOff>
    </xdr:to>
    <xdr:sp macro="" textlink="">
      <xdr:nvSpPr>
        <xdr:cNvPr id="126" name="Line 129"/>
        <xdr:cNvSpPr>
          <a:spLocks noChangeShapeType="1"/>
        </xdr:cNvSpPr>
      </xdr:nvSpPr>
      <xdr:spPr bwMode="auto">
        <a:xfrm flipV="1">
          <a:off x="2914650" y="2847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22</xdr:row>
      <xdr:rowOff>47625</xdr:rowOff>
    </xdr:from>
    <xdr:to>
      <xdr:col>16</xdr:col>
      <xdr:colOff>66675</xdr:colOff>
      <xdr:row>22</xdr:row>
      <xdr:rowOff>85725</xdr:rowOff>
    </xdr:to>
    <xdr:sp macro="" textlink="">
      <xdr:nvSpPr>
        <xdr:cNvPr id="127" name="Line 130"/>
        <xdr:cNvSpPr>
          <a:spLocks noChangeShapeType="1"/>
        </xdr:cNvSpPr>
      </xdr:nvSpPr>
      <xdr:spPr bwMode="auto">
        <a:xfrm flipV="1">
          <a:off x="2762250" y="284797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24</xdr:row>
      <xdr:rowOff>0</xdr:rowOff>
    </xdr:from>
    <xdr:to>
      <xdr:col>34</xdr:col>
      <xdr:colOff>95250</xdr:colOff>
      <xdr:row>25</xdr:row>
      <xdr:rowOff>57150</xdr:rowOff>
    </xdr:to>
    <xdr:sp macro="" textlink="">
      <xdr:nvSpPr>
        <xdr:cNvPr id="128" name="Rectangle 131"/>
        <xdr:cNvSpPr>
          <a:spLocks noChangeArrowheads="1"/>
        </xdr:cNvSpPr>
      </xdr:nvSpPr>
      <xdr:spPr bwMode="auto">
        <a:xfrm>
          <a:off x="4171950" y="3076575"/>
          <a:ext cx="2409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29" name="Oval 209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115</xdr:row>
      <xdr:rowOff>0</xdr:rowOff>
    </xdr:from>
    <xdr:to>
      <xdr:col>33</xdr:col>
      <xdr:colOff>123825</xdr:colOff>
      <xdr:row>115</xdr:row>
      <xdr:rowOff>0</xdr:rowOff>
    </xdr:to>
    <xdr:sp macro="" textlink="">
      <xdr:nvSpPr>
        <xdr:cNvPr id="130" name="Oval 210"/>
        <xdr:cNvSpPr>
          <a:spLocks noChangeArrowheads="1"/>
        </xdr:cNvSpPr>
      </xdr:nvSpPr>
      <xdr:spPr bwMode="auto">
        <a:xfrm>
          <a:off x="64579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115</xdr:row>
      <xdr:rowOff>0</xdr:rowOff>
    </xdr:from>
    <xdr:to>
      <xdr:col>27</xdr:col>
      <xdr:colOff>200025</xdr:colOff>
      <xdr:row>115</xdr:row>
      <xdr:rowOff>0</xdr:rowOff>
    </xdr:to>
    <xdr:sp macro="" textlink="">
      <xdr:nvSpPr>
        <xdr:cNvPr id="131" name="Oval 211"/>
        <xdr:cNvSpPr>
          <a:spLocks noChangeArrowheads="1"/>
        </xdr:cNvSpPr>
      </xdr:nvSpPr>
      <xdr:spPr bwMode="auto">
        <a:xfrm>
          <a:off x="51625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115</xdr:row>
      <xdr:rowOff>0</xdr:rowOff>
    </xdr:from>
    <xdr:to>
      <xdr:col>33</xdr:col>
      <xdr:colOff>123825</xdr:colOff>
      <xdr:row>115</xdr:row>
      <xdr:rowOff>0</xdr:rowOff>
    </xdr:to>
    <xdr:sp macro="" textlink="">
      <xdr:nvSpPr>
        <xdr:cNvPr id="132" name="Oval 212"/>
        <xdr:cNvSpPr>
          <a:spLocks noChangeArrowheads="1"/>
        </xdr:cNvSpPr>
      </xdr:nvSpPr>
      <xdr:spPr bwMode="auto">
        <a:xfrm>
          <a:off x="64579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115</xdr:row>
      <xdr:rowOff>0</xdr:rowOff>
    </xdr:from>
    <xdr:to>
      <xdr:col>27</xdr:col>
      <xdr:colOff>200025</xdr:colOff>
      <xdr:row>115</xdr:row>
      <xdr:rowOff>0</xdr:rowOff>
    </xdr:to>
    <xdr:sp macro="" textlink="">
      <xdr:nvSpPr>
        <xdr:cNvPr id="133" name="Oval 213"/>
        <xdr:cNvSpPr>
          <a:spLocks noChangeArrowheads="1"/>
        </xdr:cNvSpPr>
      </xdr:nvSpPr>
      <xdr:spPr bwMode="auto">
        <a:xfrm>
          <a:off x="51625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115</xdr:row>
      <xdr:rowOff>0</xdr:rowOff>
    </xdr:from>
    <xdr:to>
      <xdr:col>33</xdr:col>
      <xdr:colOff>123825</xdr:colOff>
      <xdr:row>115</xdr:row>
      <xdr:rowOff>0</xdr:rowOff>
    </xdr:to>
    <xdr:sp macro="" textlink="">
      <xdr:nvSpPr>
        <xdr:cNvPr id="134" name="Oval 214"/>
        <xdr:cNvSpPr>
          <a:spLocks noChangeArrowheads="1"/>
        </xdr:cNvSpPr>
      </xdr:nvSpPr>
      <xdr:spPr bwMode="auto">
        <a:xfrm>
          <a:off x="64579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115</xdr:row>
      <xdr:rowOff>0</xdr:rowOff>
    </xdr:from>
    <xdr:to>
      <xdr:col>27</xdr:col>
      <xdr:colOff>200025</xdr:colOff>
      <xdr:row>115</xdr:row>
      <xdr:rowOff>0</xdr:rowOff>
    </xdr:to>
    <xdr:sp macro="" textlink="">
      <xdr:nvSpPr>
        <xdr:cNvPr id="135" name="Oval 215"/>
        <xdr:cNvSpPr>
          <a:spLocks noChangeArrowheads="1"/>
        </xdr:cNvSpPr>
      </xdr:nvSpPr>
      <xdr:spPr bwMode="auto">
        <a:xfrm>
          <a:off x="51625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36" name="Oval 216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37" name="Oval 217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123825</xdr:colOff>
      <xdr:row>3</xdr:row>
      <xdr:rowOff>0</xdr:rowOff>
    </xdr:from>
    <xdr:ext cx="0" cy="166300"/>
    <xdr:sp macro="" textlink="">
      <xdr:nvSpPr>
        <xdr:cNvPr id="138" name="Rectangle 219"/>
        <xdr:cNvSpPr>
          <a:spLocks noChangeArrowheads="1"/>
        </xdr:cNvSpPr>
      </xdr:nvSpPr>
      <xdr:spPr bwMode="auto">
        <a:xfrm>
          <a:off x="123825" y="552450"/>
          <a:ext cx="0" cy="166300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</a:t>
          </a:r>
          <a:endParaRPr lang="en-PH"/>
        </a:p>
      </xdr:txBody>
    </xdr:sp>
    <xdr:clientData/>
  </xdr:oneCellAnchor>
  <xdr:oneCellAnchor>
    <xdr:from>
      <xdr:col>29</xdr:col>
      <xdr:colOff>123825</xdr:colOff>
      <xdr:row>1</xdr:row>
      <xdr:rowOff>0</xdr:rowOff>
    </xdr:from>
    <xdr:ext cx="0" cy="150263"/>
    <xdr:sp macro="" textlink="">
      <xdr:nvSpPr>
        <xdr:cNvPr id="139" name="Rectangle 220"/>
        <xdr:cNvSpPr>
          <a:spLocks noChangeArrowheads="1"/>
        </xdr:cNvSpPr>
      </xdr:nvSpPr>
      <xdr:spPr bwMode="auto">
        <a:xfrm>
          <a:off x="5543550" y="152400"/>
          <a:ext cx="0" cy="150263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PH"/>
        </a:p>
      </xdr:txBody>
    </xdr:sp>
    <xdr:clientData/>
  </xdr:oneCellAnchor>
  <xdr:oneCellAnchor>
    <xdr:from>
      <xdr:col>29</xdr:col>
      <xdr:colOff>161925</xdr:colOff>
      <xdr:row>1</xdr:row>
      <xdr:rowOff>38100</xdr:rowOff>
    </xdr:from>
    <xdr:ext cx="617622" cy="144493"/>
    <xdr:sp macro="" textlink="">
      <xdr:nvSpPr>
        <xdr:cNvPr id="140" name="Rectangle 221"/>
        <xdr:cNvSpPr>
          <a:spLocks noChangeArrowheads="1"/>
        </xdr:cNvSpPr>
      </xdr:nvSpPr>
      <xdr:spPr bwMode="auto">
        <a:xfrm>
          <a:off x="5581650" y="190500"/>
          <a:ext cx="617622" cy="144493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BIR Form No.</a:t>
          </a:r>
          <a:endParaRPr lang="en-PH"/>
        </a:p>
      </xdr:txBody>
    </xdr:sp>
    <xdr:clientData/>
  </xdr:oneCellAnchor>
  <xdr:oneCellAnchor>
    <xdr:from>
      <xdr:col>29</xdr:col>
      <xdr:colOff>171450</xdr:colOff>
      <xdr:row>1</xdr:row>
      <xdr:rowOff>133350</xdr:rowOff>
    </xdr:from>
    <xdr:ext cx="876300" cy="485775"/>
    <xdr:sp macro="" textlink="">
      <xdr:nvSpPr>
        <xdr:cNvPr id="141" name="Rectangle 222"/>
        <xdr:cNvSpPr>
          <a:spLocks noChangeArrowheads="1"/>
        </xdr:cNvSpPr>
      </xdr:nvSpPr>
      <xdr:spPr bwMode="auto">
        <a:xfrm>
          <a:off x="5591175" y="285750"/>
          <a:ext cx="876300" cy="485775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3100" b="0" i="0" u="none" strike="noStrike" baseline="0">
              <a:solidFill>
                <a:srgbClr val="000000"/>
              </a:solidFill>
              <a:latin typeface="Arial"/>
              <a:cs typeface="Arial"/>
            </a:rPr>
            <a:t>2306</a:t>
          </a:r>
          <a:endParaRPr lang="en-PH"/>
        </a:p>
      </xdr:txBody>
    </xdr:sp>
    <xdr:clientData/>
  </xdr:oneCellAnchor>
  <xdr:oneCellAnchor>
    <xdr:from>
      <xdr:col>29</xdr:col>
      <xdr:colOff>180975</xdr:colOff>
      <xdr:row>3</xdr:row>
      <xdr:rowOff>200025</xdr:rowOff>
    </xdr:from>
    <xdr:ext cx="960071" cy="109582"/>
    <xdr:sp macro="" textlink="">
      <xdr:nvSpPr>
        <xdr:cNvPr id="142" name="Rectangle 223"/>
        <xdr:cNvSpPr>
          <a:spLocks noChangeArrowheads="1"/>
        </xdr:cNvSpPr>
      </xdr:nvSpPr>
      <xdr:spPr bwMode="auto">
        <a:xfrm>
          <a:off x="5600700" y="752475"/>
          <a:ext cx="960071" cy="109582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P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September 2005 (ENCS)</a:t>
          </a:r>
          <a:endParaRPr lang="en-PH" sz="700"/>
        </a:p>
      </xdr:txBody>
    </xdr:sp>
    <xdr:clientData/>
  </xdr:oneCellAnchor>
  <xdr:twoCellAnchor>
    <xdr:from>
      <xdr:col>0</xdr:col>
      <xdr:colOff>142875</xdr:colOff>
      <xdr:row>24</xdr:row>
      <xdr:rowOff>0</xdr:rowOff>
    </xdr:from>
    <xdr:to>
      <xdr:col>15</xdr:col>
      <xdr:colOff>47625</xdr:colOff>
      <xdr:row>25</xdr:row>
      <xdr:rowOff>57150</xdr:rowOff>
    </xdr:to>
    <xdr:sp macro="" textlink="">
      <xdr:nvSpPr>
        <xdr:cNvPr id="143" name="Rectangle 224"/>
        <xdr:cNvSpPr>
          <a:spLocks noChangeArrowheads="1"/>
        </xdr:cNvSpPr>
      </xdr:nvSpPr>
      <xdr:spPr bwMode="auto">
        <a:xfrm>
          <a:off x="142875" y="3076575"/>
          <a:ext cx="23907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323850</xdr:colOff>
      <xdr:row>24</xdr:row>
      <xdr:rowOff>152400</xdr:rowOff>
    </xdr:from>
    <xdr:to>
      <xdr:col>22</xdr:col>
      <xdr:colOff>352425</xdr:colOff>
      <xdr:row>24</xdr:row>
      <xdr:rowOff>152400</xdr:rowOff>
    </xdr:to>
    <xdr:sp macro="" textlink="">
      <xdr:nvSpPr>
        <xdr:cNvPr id="144" name="Line 225"/>
        <xdr:cNvSpPr>
          <a:spLocks noChangeShapeType="1"/>
        </xdr:cNvSpPr>
      </xdr:nvSpPr>
      <xdr:spPr bwMode="auto">
        <a:xfrm>
          <a:off x="3943350" y="32289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0</xdr:col>
      <xdr:colOff>76200</xdr:colOff>
      <xdr:row>24</xdr:row>
      <xdr:rowOff>152400</xdr:rowOff>
    </xdr:from>
    <xdr:to>
      <xdr:col>0</xdr:col>
      <xdr:colOff>104775</xdr:colOff>
      <xdr:row>24</xdr:row>
      <xdr:rowOff>152400</xdr:rowOff>
    </xdr:to>
    <xdr:sp macro="" textlink="">
      <xdr:nvSpPr>
        <xdr:cNvPr id="145" name="Line 226"/>
        <xdr:cNvSpPr>
          <a:spLocks noChangeShapeType="1"/>
        </xdr:cNvSpPr>
      </xdr:nvSpPr>
      <xdr:spPr bwMode="auto">
        <a:xfrm>
          <a:off x="76200" y="32289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15</xdr:col>
      <xdr:colOff>104775</xdr:colOff>
      <xdr:row>24</xdr:row>
      <xdr:rowOff>0</xdr:rowOff>
    </xdr:from>
    <xdr:to>
      <xdr:col>19</xdr:col>
      <xdr:colOff>38100</xdr:colOff>
      <xdr:row>25</xdr:row>
      <xdr:rowOff>57150</xdr:rowOff>
    </xdr:to>
    <xdr:sp macro="" textlink="">
      <xdr:nvSpPr>
        <xdr:cNvPr id="146" name="Rectangle 227"/>
        <xdr:cNvSpPr>
          <a:spLocks noChangeArrowheads="1"/>
        </xdr:cNvSpPr>
      </xdr:nvSpPr>
      <xdr:spPr bwMode="auto">
        <a:xfrm>
          <a:off x="2590800" y="3076575"/>
          <a:ext cx="6191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25</xdr:row>
      <xdr:rowOff>19050</xdr:rowOff>
    </xdr:from>
    <xdr:to>
      <xdr:col>18</xdr:col>
      <xdr:colOff>47625</xdr:colOff>
      <xdr:row>25</xdr:row>
      <xdr:rowOff>57150</xdr:rowOff>
    </xdr:to>
    <xdr:sp macro="" textlink="">
      <xdr:nvSpPr>
        <xdr:cNvPr id="147" name="Line 228"/>
        <xdr:cNvSpPr>
          <a:spLocks noChangeShapeType="1"/>
        </xdr:cNvSpPr>
      </xdr:nvSpPr>
      <xdr:spPr bwMode="auto">
        <a:xfrm flipV="1">
          <a:off x="3067050" y="32575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25</xdr:row>
      <xdr:rowOff>19050</xdr:rowOff>
    </xdr:from>
    <xdr:to>
      <xdr:col>17</xdr:col>
      <xdr:colOff>47625</xdr:colOff>
      <xdr:row>25</xdr:row>
      <xdr:rowOff>57150</xdr:rowOff>
    </xdr:to>
    <xdr:sp macro="" textlink="">
      <xdr:nvSpPr>
        <xdr:cNvPr id="148" name="Line 229"/>
        <xdr:cNvSpPr>
          <a:spLocks noChangeShapeType="1"/>
        </xdr:cNvSpPr>
      </xdr:nvSpPr>
      <xdr:spPr bwMode="auto">
        <a:xfrm flipV="1">
          <a:off x="2914650" y="32575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47625</xdr:colOff>
      <xdr:row>25</xdr:row>
      <xdr:rowOff>19050</xdr:rowOff>
    </xdr:from>
    <xdr:to>
      <xdr:col>16</xdr:col>
      <xdr:colOff>47625</xdr:colOff>
      <xdr:row>25</xdr:row>
      <xdr:rowOff>57150</xdr:rowOff>
    </xdr:to>
    <xdr:sp macro="" textlink="">
      <xdr:nvSpPr>
        <xdr:cNvPr id="149" name="Line 230"/>
        <xdr:cNvSpPr>
          <a:spLocks noChangeShapeType="1"/>
        </xdr:cNvSpPr>
      </xdr:nvSpPr>
      <xdr:spPr bwMode="auto">
        <a:xfrm flipV="1">
          <a:off x="2743200" y="32575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115</xdr:row>
      <xdr:rowOff>0</xdr:rowOff>
    </xdr:from>
    <xdr:to>
      <xdr:col>27</xdr:col>
      <xdr:colOff>200025</xdr:colOff>
      <xdr:row>115</xdr:row>
      <xdr:rowOff>0</xdr:rowOff>
    </xdr:to>
    <xdr:sp macro="" textlink="">
      <xdr:nvSpPr>
        <xdr:cNvPr id="150" name="Oval 233"/>
        <xdr:cNvSpPr>
          <a:spLocks noChangeArrowheads="1"/>
        </xdr:cNvSpPr>
      </xdr:nvSpPr>
      <xdr:spPr bwMode="auto">
        <a:xfrm>
          <a:off x="51625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115</xdr:row>
      <xdr:rowOff>0</xdr:rowOff>
    </xdr:from>
    <xdr:to>
      <xdr:col>33</xdr:col>
      <xdr:colOff>123825</xdr:colOff>
      <xdr:row>115</xdr:row>
      <xdr:rowOff>0</xdr:rowOff>
    </xdr:to>
    <xdr:sp macro="" textlink="">
      <xdr:nvSpPr>
        <xdr:cNvPr id="151" name="Oval 234"/>
        <xdr:cNvSpPr>
          <a:spLocks noChangeArrowheads="1"/>
        </xdr:cNvSpPr>
      </xdr:nvSpPr>
      <xdr:spPr bwMode="auto">
        <a:xfrm>
          <a:off x="64579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92</xdr:row>
      <xdr:rowOff>0</xdr:rowOff>
    </xdr:from>
    <xdr:to>
      <xdr:col>27</xdr:col>
      <xdr:colOff>190500</xdr:colOff>
      <xdr:row>92</xdr:row>
      <xdr:rowOff>0</xdr:rowOff>
    </xdr:to>
    <xdr:sp macro="" textlink="">
      <xdr:nvSpPr>
        <xdr:cNvPr id="152" name="Oval 235"/>
        <xdr:cNvSpPr>
          <a:spLocks noChangeArrowheads="1"/>
        </xdr:cNvSpPr>
      </xdr:nvSpPr>
      <xdr:spPr bwMode="auto">
        <a:xfrm>
          <a:off x="5153025" y="12106275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92</xdr:row>
      <xdr:rowOff>0</xdr:rowOff>
    </xdr:from>
    <xdr:to>
      <xdr:col>33</xdr:col>
      <xdr:colOff>133350</xdr:colOff>
      <xdr:row>92</xdr:row>
      <xdr:rowOff>0</xdr:rowOff>
    </xdr:to>
    <xdr:sp macro="" textlink="">
      <xdr:nvSpPr>
        <xdr:cNvPr id="153" name="Oval 236"/>
        <xdr:cNvSpPr>
          <a:spLocks noChangeArrowheads="1"/>
        </xdr:cNvSpPr>
      </xdr:nvSpPr>
      <xdr:spPr bwMode="auto">
        <a:xfrm>
          <a:off x="6477000" y="12106275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54" name="Oval 255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55" name="Oval 256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56" name="Oval 257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57" name="Oval 258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58" name="Oval 259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59" name="Oval 260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114300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60" name="Oval 261"/>
        <xdr:cNvSpPr>
          <a:spLocks noChangeArrowheads="1"/>
        </xdr:cNvSpPr>
      </xdr:nvSpPr>
      <xdr:spPr bwMode="auto">
        <a:xfrm>
          <a:off x="646747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114300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61" name="Oval 262"/>
        <xdr:cNvSpPr>
          <a:spLocks noChangeArrowheads="1"/>
        </xdr:cNvSpPr>
      </xdr:nvSpPr>
      <xdr:spPr bwMode="auto">
        <a:xfrm>
          <a:off x="646747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114300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62" name="Oval 263"/>
        <xdr:cNvSpPr>
          <a:spLocks noChangeArrowheads="1"/>
        </xdr:cNvSpPr>
      </xdr:nvSpPr>
      <xdr:spPr bwMode="auto">
        <a:xfrm>
          <a:off x="646747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114300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63" name="Oval 264"/>
        <xdr:cNvSpPr>
          <a:spLocks noChangeArrowheads="1"/>
        </xdr:cNvSpPr>
      </xdr:nvSpPr>
      <xdr:spPr bwMode="auto">
        <a:xfrm>
          <a:off x="646747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114300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64" name="Oval 265"/>
        <xdr:cNvSpPr>
          <a:spLocks noChangeArrowheads="1"/>
        </xdr:cNvSpPr>
      </xdr:nvSpPr>
      <xdr:spPr bwMode="auto">
        <a:xfrm>
          <a:off x="646747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65" name="Oval 266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114300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66" name="Oval 267"/>
        <xdr:cNvSpPr>
          <a:spLocks noChangeArrowheads="1"/>
        </xdr:cNvSpPr>
      </xdr:nvSpPr>
      <xdr:spPr bwMode="auto">
        <a:xfrm>
          <a:off x="646747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67" name="Oval 268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115</xdr:row>
      <xdr:rowOff>0</xdr:rowOff>
    </xdr:from>
    <xdr:to>
      <xdr:col>33</xdr:col>
      <xdr:colOff>123825</xdr:colOff>
      <xdr:row>115</xdr:row>
      <xdr:rowOff>0</xdr:rowOff>
    </xdr:to>
    <xdr:sp macro="" textlink="">
      <xdr:nvSpPr>
        <xdr:cNvPr id="168" name="Oval 269"/>
        <xdr:cNvSpPr>
          <a:spLocks noChangeArrowheads="1"/>
        </xdr:cNvSpPr>
      </xdr:nvSpPr>
      <xdr:spPr bwMode="auto">
        <a:xfrm>
          <a:off x="64579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104775</xdr:colOff>
      <xdr:row>115</xdr:row>
      <xdr:rowOff>0</xdr:rowOff>
    </xdr:from>
    <xdr:to>
      <xdr:col>33</xdr:col>
      <xdr:colOff>123825</xdr:colOff>
      <xdr:row>115</xdr:row>
      <xdr:rowOff>0</xdr:rowOff>
    </xdr:to>
    <xdr:sp macro="" textlink="">
      <xdr:nvSpPr>
        <xdr:cNvPr id="169" name="Oval 270"/>
        <xdr:cNvSpPr>
          <a:spLocks noChangeArrowheads="1"/>
        </xdr:cNvSpPr>
      </xdr:nvSpPr>
      <xdr:spPr bwMode="auto">
        <a:xfrm>
          <a:off x="64579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70" name="Oval 271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71" name="Oval 272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72" name="Oval 273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73" name="Oval 275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74" name="Oval 276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115</xdr:row>
      <xdr:rowOff>0</xdr:rowOff>
    </xdr:from>
    <xdr:to>
      <xdr:col>27</xdr:col>
      <xdr:colOff>200025</xdr:colOff>
      <xdr:row>115</xdr:row>
      <xdr:rowOff>0</xdr:rowOff>
    </xdr:to>
    <xdr:sp macro="" textlink="">
      <xdr:nvSpPr>
        <xdr:cNvPr id="175" name="Oval 277"/>
        <xdr:cNvSpPr>
          <a:spLocks noChangeArrowheads="1"/>
        </xdr:cNvSpPr>
      </xdr:nvSpPr>
      <xdr:spPr bwMode="auto">
        <a:xfrm>
          <a:off x="51625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76" name="Oval 278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77" name="Oval 279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78" name="Oval 280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79" name="Oval 281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80" name="Oval 282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81" name="Oval 283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82" name="Oval 284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142875</xdr:colOff>
      <xdr:row>115</xdr:row>
      <xdr:rowOff>0</xdr:rowOff>
    </xdr:to>
    <xdr:sp macro="" textlink="">
      <xdr:nvSpPr>
        <xdr:cNvPr id="183" name="Oval 285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endParaRPr lang="en-PH"/>
        </a:p>
      </xdr:txBody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84" name="Oval 286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85" name="Oval 287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86" name="Oval 288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87" name="Oval 289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88" name="Oval 290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89" name="Oval 291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90" name="Oval 292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91" name="Oval 293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123825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192" name="Oval 294"/>
        <xdr:cNvSpPr>
          <a:spLocks noChangeArrowheads="1"/>
        </xdr:cNvSpPr>
      </xdr:nvSpPr>
      <xdr:spPr bwMode="auto">
        <a:xfrm>
          <a:off x="6477000" y="15506700"/>
          <a:ext cx="952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93" name="Oval 295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94" name="Oval 296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95" name="Oval 297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96" name="Oval 298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97" name="Oval 299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98" name="Oval 300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199" name="Oval 301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200" name="Oval 302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201" name="Oval 303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202" name="Oval 304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203" name="Oval 305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115</xdr:row>
      <xdr:rowOff>0</xdr:rowOff>
    </xdr:from>
    <xdr:to>
      <xdr:col>27</xdr:col>
      <xdr:colOff>190500</xdr:colOff>
      <xdr:row>115</xdr:row>
      <xdr:rowOff>0</xdr:rowOff>
    </xdr:to>
    <xdr:sp macro="" textlink="">
      <xdr:nvSpPr>
        <xdr:cNvPr id="204" name="Oval 306"/>
        <xdr:cNvSpPr>
          <a:spLocks noChangeArrowheads="1"/>
        </xdr:cNvSpPr>
      </xdr:nvSpPr>
      <xdr:spPr bwMode="auto">
        <a:xfrm>
          <a:off x="515302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115</xdr:row>
      <xdr:rowOff>0</xdr:rowOff>
    </xdr:from>
    <xdr:to>
      <xdr:col>27</xdr:col>
      <xdr:colOff>200025</xdr:colOff>
      <xdr:row>115</xdr:row>
      <xdr:rowOff>0</xdr:rowOff>
    </xdr:to>
    <xdr:sp macro="" textlink="">
      <xdr:nvSpPr>
        <xdr:cNvPr id="205" name="Oval 308"/>
        <xdr:cNvSpPr>
          <a:spLocks noChangeArrowheads="1"/>
        </xdr:cNvSpPr>
      </xdr:nvSpPr>
      <xdr:spPr bwMode="auto">
        <a:xfrm>
          <a:off x="5162550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114300</xdr:colOff>
      <xdr:row>115</xdr:row>
      <xdr:rowOff>0</xdr:rowOff>
    </xdr:from>
    <xdr:to>
      <xdr:col>33</xdr:col>
      <xdr:colOff>133350</xdr:colOff>
      <xdr:row>115</xdr:row>
      <xdr:rowOff>0</xdr:rowOff>
    </xdr:to>
    <xdr:sp macro="" textlink="">
      <xdr:nvSpPr>
        <xdr:cNvPr id="206" name="Oval 309"/>
        <xdr:cNvSpPr>
          <a:spLocks noChangeArrowheads="1"/>
        </xdr:cNvSpPr>
      </xdr:nvSpPr>
      <xdr:spPr bwMode="auto">
        <a:xfrm>
          <a:off x="6467475" y="15506700"/>
          <a:ext cx="190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P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endParaRPr lang="en-PH"/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34</xdr:col>
      <xdr:colOff>95250</xdr:colOff>
      <xdr:row>19</xdr:row>
      <xdr:rowOff>238125</xdr:rowOff>
    </xdr:to>
    <xdr:sp macro="" textlink="">
      <xdr:nvSpPr>
        <xdr:cNvPr id="208" name="Rectangle 323"/>
        <xdr:cNvSpPr>
          <a:spLocks noChangeArrowheads="1"/>
        </xdr:cNvSpPr>
      </xdr:nvSpPr>
      <xdr:spPr bwMode="auto">
        <a:xfrm>
          <a:off x="3409950" y="2638425"/>
          <a:ext cx="31718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 sz="1000"/>
            <a:t>CORNER</a:t>
          </a:r>
          <a:r>
            <a:rPr lang="en-US" sz="1000" baseline="0"/>
            <a:t> DON CARLOS - GUINGONA STS., MALAYBALAY CITY</a:t>
          </a:r>
        </a:p>
      </xdr:txBody>
    </xdr:sp>
    <xdr:clientData/>
  </xdr:twoCellAnchor>
  <xdr:twoCellAnchor>
    <xdr:from>
      <xdr:col>11</xdr:col>
      <xdr:colOff>76200</xdr:colOff>
      <xdr:row>1</xdr:row>
      <xdr:rowOff>38100</xdr:rowOff>
    </xdr:from>
    <xdr:to>
      <xdr:col>27</xdr:col>
      <xdr:colOff>76200</xdr:colOff>
      <xdr:row>4</xdr:row>
      <xdr:rowOff>76200</xdr:rowOff>
    </xdr:to>
    <xdr:sp macro="" textlink="">
      <xdr:nvSpPr>
        <xdr:cNvPr id="209" name="Text Box 324"/>
        <xdr:cNvSpPr txBox="1">
          <a:spLocks noChangeArrowheads="1"/>
        </xdr:cNvSpPr>
      </xdr:nvSpPr>
      <xdr:spPr bwMode="auto">
        <a:xfrm>
          <a:off x="1914525" y="190500"/>
          <a:ext cx="3143250" cy="6667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PH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Certificate of Final Tax Withheld At Source</a:t>
          </a:r>
          <a:endParaRPr lang="en-PH"/>
        </a:p>
      </xdr:txBody>
    </xdr:sp>
    <xdr:clientData/>
  </xdr:twoCellAnchor>
  <xdr:twoCellAnchor editAs="oneCell">
    <xdr:from>
      <xdr:col>3</xdr:col>
      <xdr:colOff>85725</xdr:colOff>
      <xdr:row>1</xdr:row>
      <xdr:rowOff>142875</xdr:rowOff>
    </xdr:from>
    <xdr:to>
      <xdr:col>13</xdr:col>
      <xdr:colOff>51816</xdr:colOff>
      <xdr:row>1</xdr:row>
      <xdr:rowOff>147144</xdr:rowOff>
    </xdr:to>
    <xdr:sp macro="" textlink="">
      <xdr:nvSpPr>
        <xdr:cNvPr id="210" name="Rectangle 325"/>
        <xdr:cNvSpPr>
          <a:spLocks noChangeArrowheads="1"/>
        </xdr:cNvSpPr>
      </xdr:nvSpPr>
      <xdr:spPr bwMode="auto">
        <a:xfrm>
          <a:off x="600075" y="295275"/>
          <a:ext cx="1632966" cy="426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 Narrow"/>
            </a:rPr>
            <a:t>Republika ng Pilipinas</a:t>
          </a:r>
        </a:p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 Narrow"/>
            </a:rPr>
            <a:t>Kagawaran ng Pananalapi</a:t>
          </a:r>
        </a:p>
        <a:p>
          <a:pPr algn="l" rtl="0">
            <a:defRPr sz="1000"/>
          </a:pPr>
          <a:r>
            <a:rPr lang="en-PH" sz="900" b="0" i="0" u="none" strike="noStrike" baseline="0">
              <a:solidFill>
                <a:srgbClr val="000000"/>
              </a:solidFill>
              <a:latin typeface="Arial Narrow"/>
            </a:rPr>
            <a:t>Kawanihan ng Rentas Internas</a:t>
          </a:r>
          <a:endParaRPr lang="en-PH"/>
        </a:p>
      </xdr:txBody>
    </xdr:sp>
    <xdr:clientData/>
  </xdr:twoCellAnchor>
  <xdr:twoCellAnchor>
    <xdr:from>
      <xdr:col>24</xdr:col>
      <xdr:colOff>38100</xdr:colOff>
      <xdr:row>65</xdr:row>
      <xdr:rowOff>114300</xdr:rowOff>
    </xdr:from>
    <xdr:to>
      <xdr:col>24</xdr:col>
      <xdr:colOff>38100</xdr:colOff>
      <xdr:row>65</xdr:row>
      <xdr:rowOff>152400</xdr:rowOff>
    </xdr:to>
    <xdr:sp macro="" textlink="">
      <xdr:nvSpPr>
        <xdr:cNvPr id="211" name="Line 336"/>
        <xdr:cNvSpPr>
          <a:spLocks noChangeShapeType="1"/>
        </xdr:cNvSpPr>
      </xdr:nvSpPr>
      <xdr:spPr bwMode="auto">
        <a:xfrm flipV="1">
          <a:off x="4381500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47625</xdr:colOff>
      <xdr:row>65</xdr:row>
      <xdr:rowOff>114300</xdr:rowOff>
    </xdr:from>
    <xdr:to>
      <xdr:col>29</xdr:col>
      <xdr:colOff>47625</xdr:colOff>
      <xdr:row>65</xdr:row>
      <xdr:rowOff>152400</xdr:rowOff>
    </xdr:to>
    <xdr:sp macro="" textlink="">
      <xdr:nvSpPr>
        <xdr:cNvPr id="212" name="Line 340"/>
        <xdr:cNvSpPr>
          <a:spLocks noChangeShapeType="1"/>
        </xdr:cNvSpPr>
      </xdr:nvSpPr>
      <xdr:spPr bwMode="auto">
        <a:xfrm flipV="1">
          <a:off x="5467350" y="897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27</xdr:row>
      <xdr:rowOff>0</xdr:rowOff>
    </xdr:from>
    <xdr:to>
      <xdr:col>27</xdr:col>
      <xdr:colOff>66675</xdr:colOff>
      <xdr:row>56</xdr:row>
      <xdr:rowOff>0</xdr:rowOff>
    </xdr:to>
    <xdr:sp macro="" textlink="">
      <xdr:nvSpPr>
        <xdr:cNvPr id="213" name="Line 364"/>
        <xdr:cNvSpPr>
          <a:spLocks noChangeShapeType="1"/>
        </xdr:cNvSpPr>
      </xdr:nvSpPr>
      <xdr:spPr bwMode="auto">
        <a:xfrm>
          <a:off x="5048250" y="3438525"/>
          <a:ext cx="0" cy="437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47625</xdr:rowOff>
    </xdr:from>
    <xdr:to>
      <xdr:col>11</xdr:col>
      <xdr:colOff>47625</xdr:colOff>
      <xdr:row>6</xdr:row>
      <xdr:rowOff>85725</xdr:rowOff>
    </xdr:to>
    <xdr:sp macro="" textlink="">
      <xdr:nvSpPr>
        <xdr:cNvPr id="214" name="Line 367"/>
        <xdr:cNvSpPr>
          <a:spLocks noChangeShapeType="1"/>
        </xdr:cNvSpPr>
      </xdr:nvSpPr>
      <xdr:spPr bwMode="auto">
        <a:xfrm flipV="1">
          <a:off x="1885950" y="1114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</xdr:row>
      <xdr:rowOff>38100</xdr:rowOff>
    </xdr:from>
    <xdr:to>
      <xdr:col>6</xdr:col>
      <xdr:colOff>47625</xdr:colOff>
      <xdr:row>6</xdr:row>
      <xdr:rowOff>38100</xdr:rowOff>
    </xdr:to>
    <xdr:sp macro="" textlink="">
      <xdr:nvSpPr>
        <xdr:cNvPr id="215" name="Line 375"/>
        <xdr:cNvSpPr>
          <a:spLocks noChangeShapeType="1"/>
        </xdr:cNvSpPr>
      </xdr:nvSpPr>
      <xdr:spPr bwMode="auto">
        <a:xfrm>
          <a:off x="1019175" y="11049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24</xdr:col>
      <xdr:colOff>114300</xdr:colOff>
      <xdr:row>5</xdr:row>
      <xdr:rowOff>28575</xdr:rowOff>
    </xdr:from>
    <xdr:to>
      <xdr:col>25</xdr:col>
      <xdr:colOff>247650</xdr:colOff>
      <xdr:row>6</xdr:row>
      <xdr:rowOff>85725</xdr:rowOff>
    </xdr:to>
    <xdr:sp macro="" textlink="">
      <xdr:nvSpPr>
        <xdr:cNvPr id="216" name="Rectangle 386"/>
        <xdr:cNvSpPr>
          <a:spLocks noChangeArrowheads="1"/>
        </xdr:cNvSpPr>
      </xdr:nvSpPr>
      <xdr:spPr bwMode="auto">
        <a:xfrm>
          <a:off x="4457700" y="952500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 sz="1000"/>
        </a:p>
      </xdr:txBody>
    </xdr:sp>
    <xdr:clientData/>
  </xdr:twoCellAnchor>
  <xdr:twoCellAnchor>
    <xdr:from>
      <xdr:col>25</xdr:col>
      <xdr:colOff>247650</xdr:colOff>
      <xdr:row>5</xdr:row>
      <xdr:rowOff>28575</xdr:rowOff>
    </xdr:from>
    <xdr:to>
      <xdr:col>27</xdr:col>
      <xdr:colOff>104775</xdr:colOff>
      <xdr:row>6</xdr:row>
      <xdr:rowOff>95250</xdr:rowOff>
    </xdr:to>
    <xdr:sp macro="" textlink="">
      <xdr:nvSpPr>
        <xdr:cNvPr id="217" name="Rectangle 387"/>
        <xdr:cNvSpPr>
          <a:spLocks noChangeArrowheads="1"/>
        </xdr:cNvSpPr>
      </xdr:nvSpPr>
      <xdr:spPr bwMode="auto">
        <a:xfrm>
          <a:off x="4762500" y="952500"/>
          <a:ext cx="3238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 sz="1000"/>
        </a:p>
      </xdr:txBody>
    </xdr:sp>
    <xdr:clientData/>
  </xdr:twoCellAnchor>
  <xdr:twoCellAnchor>
    <xdr:from>
      <xdr:col>27</xdr:col>
      <xdr:colOff>104775</xdr:colOff>
      <xdr:row>5</xdr:row>
      <xdr:rowOff>28575</xdr:rowOff>
    </xdr:from>
    <xdr:to>
      <xdr:col>28</xdr:col>
      <xdr:colOff>161925</xdr:colOff>
      <xdr:row>6</xdr:row>
      <xdr:rowOff>95250</xdr:rowOff>
    </xdr:to>
    <xdr:sp macro="" textlink="">
      <xdr:nvSpPr>
        <xdr:cNvPr id="218" name="Rectangle 388"/>
        <xdr:cNvSpPr>
          <a:spLocks noChangeArrowheads="1"/>
        </xdr:cNvSpPr>
      </xdr:nvSpPr>
      <xdr:spPr bwMode="auto">
        <a:xfrm>
          <a:off x="5086350" y="952500"/>
          <a:ext cx="3143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 sz="1000"/>
        </a:p>
      </xdr:txBody>
    </xdr:sp>
    <xdr:clientData/>
  </xdr:twoCellAnchor>
  <xdr:twoCellAnchor>
    <xdr:from>
      <xdr:col>25</xdr:col>
      <xdr:colOff>95250</xdr:colOff>
      <xdr:row>6</xdr:row>
      <xdr:rowOff>47625</xdr:rowOff>
    </xdr:from>
    <xdr:to>
      <xdr:col>25</xdr:col>
      <xdr:colOff>95250</xdr:colOff>
      <xdr:row>6</xdr:row>
      <xdr:rowOff>85725</xdr:rowOff>
    </xdr:to>
    <xdr:sp macro="" textlink="">
      <xdr:nvSpPr>
        <xdr:cNvPr id="219" name="Line 390"/>
        <xdr:cNvSpPr>
          <a:spLocks noChangeShapeType="1"/>
        </xdr:cNvSpPr>
      </xdr:nvSpPr>
      <xdr:spPr bwMode="auto">
        <a:xfrm flipV="1">
          <a:off x="4610100" y="1114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133350</xdr:colOff>
      <xdr:row>6</xdr:row>
      <xdr:rowOff>47625</xdr:rowOff>
    </xdr:from>
    <xdr:to>
      <xdr:col>26</xdr:col>
      <xdr:colOff>133350</xdr:colOff>
      <xdr:row>6</xdr:row>
      <xdr:rowOff>85725</xdr:rowOff>
    </xdr:to>
    <xdr:sp macro="" textlink="">
      <xdr:nvSpPr>
        <xdr:cNvPr id="220" name="Line 392"/>
        <xdr:cNvSpPr>
          <a:spLocks noChangeShapeType="1"/>
        </xdr:cNvSpPr>
      </xdr:nvSpPr>
      <xdr:spPr bwMode="auto">
        <a:xfrm flipV="1">
          <a:off x="4914900" y="1114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</xdr:row>
      <xdr:rowOff>47625</xdr:rowOff>
    </xdr:from>
    <xdr:to>
      <xdr:col>28</xdr:col>
      <xdr:colOff>0</xdr:colOff>
      <xdr:row>6</xdr:row>
      <xdr:rowOff>85725</xdr:rowOff>
    </xdr:to>
    <xdr:sp macro="" textlink="">
      <xdr:nvSpPr>
        <xdr:cNvPr id="221" name="Line 394"/>
        <xdr:cNvSpPr>
          <a:spLocks noChangeShapeType="1"/>
        </xdr:cNvSpPr>
      </xdr:nvSpPr>
      <xdr:spPr bwMode="auto">
        <a:xfrm flipV="1">
          <a:off x="5238750" y="11144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6</xdr:row>
      <xdr:rowOff>28575</xdr:rowOff>
    </xdr:from>
    <xdr:to>
      <xdr:col>24</xdr:col>
      <xdr:colOff>38100</xdr:colOff>
      <xdr:row>6</xdr:row>
      <xdr:rowOff>28575</xdr:rowOff>
    </xdr:to>
    <xdr:sp macro="" textlink="">
      <xdr:nvSpPr>
        <xdr:cNvPr id="222" name="Line 395"/>
        <xdr:cNvSpPr>
          <a:spLocks noChangeShapeType="1"/>
        </xdr:cNvSpPr>
      </xdr:nvSpPr>
      <xdr:spPr bwMode="auto">
        <a:xfrm>
          <a:off x="4352925" y="10953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95250</xdr:colOff>
      <xdr:row>3</xdr:row>
      <xdr:rowOff>114300</xdr:rowOff>
    </xdr:to>
    <xdr:pic>
      <xdr:nvPicPr>
        <xdr:cNvPr id="223" name="Picture 17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"/>
          <a:ext cx="609600" cy="514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</xdr:row>
      <xdr:rowOff>57150</xdr:rowOff>
    </xdr:from>
    <xdr:to>
      <xdr:col>14</xdr:col>
      <xdr:colOff>142875</xdr:colOff>
      <xdr:row>4</xdr:row>
      <xdr:rowOff>9525</xdr:rowOff>
    </xdr:to>
    <xdr:sp macro="" textlink="">
      <xdr:nvSpPr>
        <xdr:cNvPr id="224" name="Text Box 275"/>
        <xdr:cNvSpPr txBox="1">
          <a:spLocks noChangeArrowheads="1"/>
        </xdr:cNvSpPr>
      </xdr:nvSpPr>
      <xdr:spPr bwMode="auto">
        <a:xfrm>
          <a:off x="514350" y="209550"/>
          <a:ext cx="1943100" cy="581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Republika ng Pilipinas</a:t>
          </a:r>
          <a:endParaRPr lang="en-P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P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Kagawaran ng Pananalapi</a:t>
          </a:r>
          <a:endParaRPr lang="en-P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P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Kawanihan ng Rentas Internas</a:t>
          </a:r>
          <a:endParaRPr lang="en-P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90</xdr:row>
          <xdr:rowOff>114300</xdr:rowOff>
        </xdr:from>
        <xdr:to>
          <xdr:col>22</xdr:col>
          <xdr:colOff>180975</xdr:colOff>
          <xdr:row>90</xdr:row>
          <xdr:rowOff>152400</xdr:rowOff>
        </xdr:to>
        <xdr:sp macro="" textlink="">
          <xdr:nvSpPr>
            <xdr:cNvPr id="3073" name="Labe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 I  320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69272</xdr:rowOff>
    </xdr:from>
    <xdr:to>
      <xdr:col>6</xdr:col>
      <xdr:colOff>147205</xdr:colOff>
      <xdr:row>3</xdr:row>
      <xdr:rowOff>155864</xdr:rowOff>
    </xdr:to>
    <xdr:pic>
      <xdr:nvPicPr>
        <xdr:cNvPr id="2" name="Picture 1" descr="malaybalay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1" y="69272"/>
          <a:ext cx="699654" cy="67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259773</xdr:colOff>
      <xdr:row>0</xdr:row>
      <xdr:rowOff>25978</xdr:rowOff>
    </xdr:from>
    <xdr:to>
      <xdr:col>28</xdr:col>
      <xdr:colOff>147205</xdr:colOff>
      <xdr:row>4</xdr:row>
      <xdr:rowOff>1</xdr:rowOff>
    </xdr:to>
    <xdr:pic>
      <xdr:nvPicPr>
        <xdr:cNvPr id="3" name="Picture 2" descr="Description: DepEd Official Seal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7948" y="25978"/>
          <a:ext cx="754207" cy="7550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69272</xdr:rowOff>
    </xdr:from>
    <xdr:to>
      <xdr:col>6</xdr:col>
      <xdr:colOff>147205</xdr:colOff>
      <xdr:row>3</xdr:row>
      <xdr:rowOff>155864</xdr:rowOff>
    </xdr:to>
    <xdr:pic>
      <xdr:nvPicPr>
        <xdr:cNvPr id="2" name="Picture 1" descr="malaybalay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1" y="69272"/>
          <a:ext cx="699654" cy="67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259773</xdr:colOff>
      <xdr:row>0</xdr:row>
      <xdr:rowOff>25978</xdr:rowOff>
    </xdr:from>
    <xdr:to>
      <xdr:col>28</xdr:col>
      <xdr:colOff>147205</xdr:colOff>
      <xdr:row>4</xdr:row>
      <xdr:rowOff>1</xdr:rowOff>
    </xdr:to>
    <xdr:pic>
      <xdr:nvPicPr>
        <xdr:cNvPr id="3" name="Picture 2" descr="Description: DepEd Official Seal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7948" y="25978"/>
          <a:ext cx="754207" cy="7550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word" displayName="word" ref="A1:B1000" totalsRowShown="0">
  <autoFilter ref="A1:B1000"/>
  <tableColumns count="2">
    <tableColumn id="1" name="Digit"/>
    <tableColumn id="2" name="Wor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F327" totalsRowShown="0" headerRowDxfId="7" dataDxfId="6" dataCellStyle="Normal 3">
  <autoFilter ref="A1:F327"/>
  <tableColumns count="6">
    <tableColumn id="6" name="Column1" dataDxfId="5" dataCellStyle="Normal 3">
      <calculatedColumnFormula>+CONCATENATE(Table4[[#This Row],[Funding Code]]," - ",Table4[[#This Row],[Description]])</calculatedColumnFormula>
    </tableColumn>
    <tableColumn id="1" name="Funding Code" dataDxfId="4" dataCellStyle="Normal 3"/>
    <tableColumn id="2" name="Description" dataDxfId="3" dataCellStyle="Normal 3">
      <calculatedColumnFormula>+CONCATENATE(D2," - ",E2," - ",F2)</calculatedColumnFormula>
    </tableColumn>
    <tableColumn id="3" name="Financing Source" dataDxfId="2" dataCellStyle="Normal 3"/>
    <tableColumn id="4" name="Authorization Code" dataDxfId="1" dataCellStyle="Normal 3"/>
    <tableColumn id="5" name="Fund 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C14" totalsRowShown="0">
  <autoFilter ref="A1:C14"/>
  <tableColumns count="3">
    <tableColumn id="1" name="code"/>
    <tableColumn id="2" name="description"/>
    <tableColumn id="3" name="description2" dataDxfId="0">
      <calculatedColumnFormula>+CONCATENATE(Table5[[#This Row],[code]]," - ",Table5[[#This Row],[description]])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4"/>
  <sheetViews>
    <sheetView topLeftCell="A3" zoomScale="85" zoomScaleNormal="85" zoomScaleSheetLayoutView="100" workbookViewId="0">
      <selection activeCell="E51" sqref="E51:G51"/>
    </sheetView>
  </sheetViews>
  <sheetFormatPr defaultRowHeight="16.5" x14ac:dyDescent="0.3"/>
  <cols>
    <col min="1" max="1" width="10" style="424" customWidth="1"/>
    <col min="2" max="2" width="11.140625" style="424" customWidth="1"/>
    <col min="3" max="3" width="28.5703125" style="424" customWidth="1"/>
    <col min="4" max="4" width="35.140625" style="424" customWidth="1"/>
    <col min="5" max="5" width="15.85546875" style="424" customWidth="1"/>
    <col min="6" max="6" width="16" style="424" customWidth="1"/>
    <col min="7" max="7" width="15.85546875" style="424" customWidth="1"/>
    <col min="8" max="8" width="11.5703125" style="423" bestFit="1" customWidth="1"/>
    <col min="9" max="9" width="11.28515625" style="424" bestFit="1" customWidth="1"/>
    <col min="10" max="254" width="9.140625" style="424"/>
    <col min="255" max="255" width="10" style="424" customWidth="1"/>
    <col min="256" max="256" width="11.140625" style="424" customWidth="1"/>
    <col min="257" max="257" width="2" style="424" customWidth="1"/>
    <col min="258" max="258" width="27.140625" style="424" customWidth="1"/>
    <col min="259" max="259" width="45.28515625" style="424" customWidth="1"/>
    <col min="260" max="260" width="15.85546875" style="424" customWidth="1"/>
    <col min="261" max="261" width="16" style="424" customWidth="1"/>
    <col min="262" max="262" width="15.85546875" style="424" customWidth="1"/>
    <col min="263" max="263" width="1" style="424" customWidth="1"/>
    <col min="264" max="264" width="11.5703125" style="424" bestFit="1" customWidth="1"/>
    <col min="265" max="265" width="11.28515625" style="424" bestFit="1" customWidth="1"/>
    <col min="266" max="510" width="9.140625" style="424"/>
    <col min="511" max="511" width="10" style="424" customWidth="1"/>
    <col min="512" max="512" width="11.140625" style="424" customWidth="1"/>
    <col min="513" max="513" width="2" style="424" customWidth="1"/>
    <col min="514" max="514" width="27.140625" style="424" customWidth="1"/>
    <col min="515" max="515" width="45.28515625" style="424" customWidth="1"/>
    <col min="516" max="516" width="15.85546875" style="424" customWidth="1"/>
    <col min="517" max="517" width="16" style="424" customWidth="1"/>
    <col min="518" max="518" width="15.85546875" style="424" customWidth="1"/>
    <col min="519" max="519" width="1" style="424" customWidth="1"/>
    <col min="520" max="520" width="11.5703125" style="424" bestFit="1" customWidth="1"/>
    <col min="521" max="521" width="11.28515625" style="424" bestFit="1" customWidth="1"/>
    <col min="522" max="766" width="9.140625" style="424"/>
    <col min="767" max="767" width="10" style="424" customWidth="1"/>
    <col min="768" max="768" width="11.140625" style="424" customWidth="1"/>
    <col min="769" max="769" width="2" style="424" customWidth="1"/>
    <col min="770" max="770" width="27.140625" style="424" customWidth="1"/>
    <col min="771" max="771" width="45.28515625" style="424" customWidth="1"/>
    <col min="772" max="772" width="15.85546875" style="424" customWidth="1"/>
    <col min="773" max="773" width="16" style="424" customWidth="1"/>
    <col min="774" max="774" width="15.85546875" style="424" customWidth="1"/>
    <col min="775" max="775" width="1" style="424" customWidth="1"/>
    <col min="776" max="776" width="11.5703125" style="424" bestFit="1" customWidth="1"/>
    <col min="777" max="777" width="11.28515625" style="424" bestFit="1" customWidth="1"/>
    <col min="778" max="1022" width="9.140625" style="424"/>
    <col min="1023" max="1023" width="10" style="424" customWidth="1"/>
    <col min="1024" max="1024" width="11.140625" style="424" customWidth="1"/>
    <col min="1025" max="1025" width="2" style="424" customWidth="1"/>
    <col min="1026" max="1026" width="27.140625" style="424" customWidth="1"/>
    <col min="1027" max="1027" width="45.28515625" style="424" customWidth="1"/>
    <col min="1028" max="1028" width="15.85546875" style="424" customWidth="1"/>
    <col min="1029" max="1029" width="16" style="424" customWidth="1"/>
    <col min="1030" max="1030" width="15.85546875" style="424" customWidth="1"/>
    <col min="1031" max="1031" width="1" style="424" customWidth="1"/>
    <col min="1032" max="1032" width="11.5703125" style="424" bestFit="1" customWidth="1"/>
    <col min="1033" max="1033" width="11.28515625" style="424" bestFit="1" customWidth="1"/>
    <col min="1034" max="1278" width="9.140625" style="424"/>
    <col min="1279" max="1279" width="10" style="424" customWidth="1"/>
    <col min="1280" max="1280" width="11.140625" style="424" customWidth="1"/>
    <col min="1281" max="1281" width="2" style="424" customWidth="1"/>
    <col min="1282" max="1282" width="27.140625" style="424" customWidth="1"/>
    <col min="1283" max="1283" width="45.28515625" style="424" customWidth="1"/>
    <col min="1284" max="1284" width="15.85546875" style="424" customWidth="1"/>
    <col min="1285" max="1285" width="16" style="424" customWidth="1"/>
    <col min="1286" max="1286" width="15.85546875" style="424" customWidth="1"/>
    <col min="1287" max="1287" width="1" style="424" customWidth="1"/>
    <col min="1288" max="1288" width="11.5703125" style="424" bestFit="1" customWidth="1"/>
    <col min="1289" max="1289" width="11.28515625" style="424" bestFit="1" customWidth="1"/>
    <col min="1290" max="1534" width="9.140625" style="424"/>
    <col min="1535" max="1535" width="10" style="424" customWidth="1"/>
    <col min="1536" max="1536" width="11.140625" style="424" customWidth="1"/>
    <col min="1537" max="1537" width="2" style="424" customWidth="1"/>
    <col min="1538" max="1538" width="27.140625" style="424" customWidth="1"/>
    <col min="1539" max="1539" width="45.28515625" style="424" customWidth="1"/>
    <col min="1540" max="1540" width="15.85546875" style="424" customWidth="1"/>
    <col min="1541" max="1541" width="16" style="424" customWidth="1"/>
    <col min="1542" max="1542" width="15.85546875" style="424" customWidth="1"/>
    <col min="1543" max="1543" width="1" style="424" customWidth="1"/>
    <col min="1544" max="1544" width="11.5703125" style="424" bestFit="1" customWidth="1"/>
    <col min="1545" max="1545" width="11.28515625" style="424" bestFit="1" customWidth="1"/>
    <col min="1546" max="1790" width="9.140625" style="424"/>
    <col min="1791" max="1791" width="10" style="424" customWidth="1"/>
    <col min="1792" max="1792" width="11.140625" style="424" customWidth="1"/>
    <col min="1793" max="1793" width="2" style="424" customWidth="1"/>
    <col min="1794" max="1794" width="27.140625" style="424" customWidth="1"/>
    <col min="1795" max="1795" width="45.28515625" style="424" customWidth="1"/>
    <col min="1796" max="1796" width="15.85546875" style="424" customWidth="1"/>
    <col min="1797" max="1797" width="16" style="424" customWidth="1"/>
    <col min="1798" max="1798" width="15.85546875" style="424" customWidth="1"/>
    <col min="1799" max="1799" width="1" style="424" customWidth="1"/>
    <col min="1800" max="1800" width="11.5703125" style="424" bestFit="1" customWidth="1"/>
    <col min="1801" max="1801" width="11.28515625" style="424" bestFit="1" customWidth="1"/>
    <col min="1802" max="2046" width="9.140625" style="424"/>
    <col min="2047" max="2047" width="10" style="424" customWidth="1"/>
    <col min="2048" max="2048" width="11.140625" style="424" customWidth="1"/>
    <col min="2049" max="2049" width="2" style="424" customWidth="1"/>
    <col min="2050" max="2050" width="27.140625" style="424" customWidth="1"/>
    <col min="2051" max="2051" width="45.28515625" style="424" customWidth="1"/>
    <col min="2052" max="2052" width="15.85546875" style="424" customWidth="1"/>
    <col min="2053" max="2053" width="16" style="424" customWidth="1"/>
    <col min="2054" max="2054" width="15.85546875" style="424" customWidth="1"/>
    <col min="2055" max="2055" width="1" style="424" customWidth="1"/>
    <col min="2056" max="2056" width="11.5703125" style="424" bestFit="1" customWidth="1"/>
    <col min="2057" max="2057" width="11.28515625" style="424" bestFit="1" customWidth="1"/>
    <col min="2058" max="2302" width="9.140625" style="424"/>
    <col min="2303" max="2303" width="10" style="424" customWidth="1"/>
    <col min="2304" max="2304" width="11.140625" style="424" customWidth="1"/>
    <col min="2305" max="2305" width="2" style="424" customWidth="1"/>
    <col min="2306" max="2306" width="27.140625" style="424" customWidth="1"/>
    <col min="2307" max="2307" width="45.28515625" style="424" customWidth="1"/>
    <col min="2308" max="2308" width="15.85546875" style="424" customWidth="1"/>
    <col min="2309" max="2309" width="16" style="424" customWidth="1"/>
    <col min="2310" max="2310" width="15.85546875" style="424" customWidth="1"/>
    <col min="2311" max="2311" width="1" style="424" customWidth="1"/>
    <col min="2312" max="2312" width="11.5703125" style="424" bestFit="1" customWidth="1"/>
    <col min="2313" max="2313" width="11.28515625" style="424" bestFit="1" customWidth="1"/>
    <col min="2314" max="2558" width="9.140625" style="424"/>
    <col min="2559" max="2559" width="10" style="424" customWidth="1"/>
    <col min="2560" max="2560" width="11.140625" style="424" customWidth="1"/>
    <col min="2561" max="2561" width="2" style="424" customWidth="1"/>
    <col min="2562" max="2562" width="27.140625" style="424" customWidth="1"/>
    <col min="2563" max="2563" width="45.28515625" style="424" customWidth="1"/>
    <col min="2564" max="2564" width="15.85546875" style="424" customWidth="1"/>
    <col min="2565" max="2565" width="16" style="424" customWidth="1"/>
    <col min="2566" max="2566" width="15.85546875" style="424" customWidth="1"/>
    <col min="2567" max="2567" width="1" style="424" customWidth="1"/>
    <col min="2568" max="2568" width="11.5703125" style="424" bestFit="1" customWidth="1"/>
    <col min="2569" max="2569" width="11.28515625" style="424" bestFit="1" customWidth="1"/>
    <col min="2570" max="2814" width="9.140625" style="424"/>
    <col min="2815" max="2815" width="10" style="424" customWidth="1"/>
    <col min="2816" max="2816" width="11.140625" style="424" customWidth="1"/>
    <col min="2817" max="2817" width="2" style="424" customWidth="1"/>
    <col min="2818" max="2818" width="27.140625" style="424" customWidth="1"/>
    <col min="2819" max="2819" width="45.28515625" style="424" customWidth="1"/>
    <col min="2820" max="2820" width="15.85546875" style="424" customWidth="1"/>
    <col min="2821" max="2821" width="16" style="424" customWidth="1"/>
    <col min="2822" max="2822" width="15.85546875" style="424" customWidth="1"/>
    <col min="2823" max="2823" width="1" style="424" customWidth="1"/>
    <col min="2824" max="2824" width="11.5703125" style="424" bestFit="1" customWidth="1"/>
    <col min="2825" max="2825" width="11.28515625" style="424" bestFit="1" customWidth="1"/>
    <col min="2826" max="3070" width="9.140625" style="424"/>
    <col min="3071" max="3071" width="10" style="424" customWidth="1"/>
    <col min="3072" max="3072" width="11.140625" style="424" customWidth="1"/>
    <col min="3073" max="3073" width="2" style="424" customWidth="1"/>
    <col min="3074" max="3074" width="27.140625" style="424" customWidth="1"/>
    <col min="3075" max="3075" width="45.28515625" style="424" customWidth="1"/>
    <col min="3076" max="3076" width="15.85546875" style="424" customWidth="1"/>
    <col min="3077" max="3077" width="16" style="424" customWidth="1"/>
    <col min="3078" max="3078" width="15.85546875" style="424" customWidth="1"/>
    <col min="3079" max="3079" width="1" style="424" customWidth="1"/>
    <col min="3080" max="3080" width="11.5703125" style="424" bestFit="1" customWidth="1"/>
    <col min="3081" max="3081" width="11.28515625" style="424" bestFit="1" customWidth="1"/>
    <col min="3082" max="3326" width="9.140625" style="424"/>
    <col min="3327" max="3327" width="10" style="424" customWidth="1"/>
    <col min="3328" max="3328" width="11.140625" style="424" customWidth="1"/>
    <col min="3329" max="3329" width="2" style="424" customWidth="1"/>
    <col min="3330" max="3330" width="27.140625" style="424" customWidth="1"/>
    <col min="3331" max="3331" width="45.28515625" style="424" customWidth="1"/>
    <col min="3332" max="3332" width="15.85546875" style="424" customWidth="1"/>
    <col min="3333" max="3333" width="16" style="424" customWidth="1"/>
    <col min="3334" max="3334" width="15.85546875" style="424" customWidth="1"/>
    <col min="3335" max="3335" width="1" style="424" customWidth="1"/>
    <col min="3336" max="3336" width="11.5703125" style="424" bestFit="1" customWidth="1"/>
    <col min="3337" max="3337" width="11.28515625" style="424" bestFit="1" customWidth="1"/>
    <col min="3338" max="3582" width="9.140625" style="424"/>
    <col min="3583" max="3583" width="10" style="424" customWidth="1"/>
    <col min="3584" max="3584" width="11.140625" style="424" customWidth="1"/>
    <col min="3585" max="3585" width="2" style="424" customWidth="1"/>
    <col min="3586" max="3586" width="27.140625" style="424" customWidth="1"/>
    <col min="3587" max="3587" width="45.28515625" style="424" customWidth="1"/>
    <col min="3588" max="3588" width="15.85546875" style="424" customWidth="1"/>
    <col min="3589" max="3589" width="16" style="424" customWidth="1"/>
    <col min="3590" max="3590" width="15.85546875" style="424" customWidth="1"/>
    <col min="3591" max="3591" width="1" style="424" customWidth="1"/>
    <col min="3592" max="3592" width="11.5703125" style="424" bestFit="1" customWidth="1"/>
    <col min="3593" max="3593" width="11.28515625" style="424" bestFit="1" customWidth="1"/>
    <col min="3594" max="3838" width="9.140625" style="424"/>
    <col min="3839" max="3839" width="10" style="424" customWidth="1"/>
    <col min="3840" max="3840" width="11.140625" style="424" customWidth="1"/>
    <col min="3841" max="3841" width="2" style="424" customWidth="1"/>
    <col min="3842" max="3842" width="27.140625" style="424" customWidth="1"/>
    <col min="3843" max="3843" width="45.28515625" style="424" customWidth="1"/>
    <col min="3844" max="3844" width="15.85546875" style="424" customWidth="1"/>
    <col min="3845" max="3845" width="16" style="424" customWidth="1"/>
    <col min="3846" max="3846" width="15.85546875" style="424" customWidth="1"/>
    <col min="3847" max="3847" width="1" style="424" customWidth="1"/>
    <col min="3848" max="3848" width="11.5703125" style="424" bestFit="1" customWidth="1"/>
    <col min="3849" max="3849" width="11.28515625" style="424" bestFit="1" customWidth="1"/>
    <col min="3850" max="4094" width="9.140625" style="424"/>
    <col min="4095" max="4095" width="10" style="424" customWidth="1"/>
    <col min="4096" max="4096" width="11.140625" style="424" customWidth="1"/>
    <col min="4097" max="4097" width="2" style="424" customWidth="1"/>
    <col min="4098" max="4098" width="27.140625" style="424" customWidth="1"/>
    <col min="4099" max="4099" width="45.28515625" style="424" customWidth="1"/>
    <col min="4100" max="4100" width="15.85546875" style="424" customWidth="1"/>
    <col min="4101" max="4101" width="16" style="424" customWidth="1"/>
    <col min="4102" max="4102" width="15.85546875" style="424" customWidth="1"/>
    <col min="4103" max="4103" width="1" style="424" customWidth="1"/>
    <col min="4104" max="4104" width="11.5703125" style="424" bestFit="1" customWidth="1"/>
    <col min="4105" max="4105" width="11.28515625" style="424" bestFit="1" customWidth="1"/>
    <col min="4106" max="4350" width="9.140625" style="424"/>
    <col min="4351" max="4351" width="10" style="424" customWidth="1"/>
    <col min="4352" max="4352" width="11.140625" style="424" customWidth="1"/>
    <col min="4353" max="4353" width="2" style="424" customWidth="1"/>
    <col min="4354" max="4354" width="27.140625" style="424" customWidth="1"/>
    <col min="4355" max="4355" width="45.28515625" style="424" customWidth="1"/>
    <col min="4356" max="4356" width="15.85546875" style="424" customWidth="1"/>
    <col min="4357" max="4357" width="16" style="424" customWidth="1"/>
    <col min="4358" max="4358" width="15.85546875" style="424" customWidth="1"/>
    <col min="4359" max="4359" width="1" style="424" customWidth="1"/>
    <col min="4360" max="4360" width="11.5703125" style="424" bestFit="1" customWidth="1"/>
    <col min="4361" max="4361" width="11.28515625" style="424" bestFit="1" customWidth="1"/>
    <col min="4362" max="4606" width="9.140625" style="424"/>
    <col min="4607" max="4607" width="10" style="424" customWidth="1"/>
    <col min="4608" max="4608" width="11.140625" style="424" customWidth="1"/>
    <col min="4609" max="4609" width="2" style="424" customWidth="1"/>
    <col min="4610" max="4610" width="27.140625" style="424" customWidth="1"/>
    <col min="4611" max="4611" width="45.28515625" style="424" customWidth="1"/>
    <col min="4612" max="4612" width="15.85546875" style="424" customWidth="1"/>
    <col min="4613" max="4613" width="16" style="424" customWidth="1"/>
    <col min="4614" max="4614" width="15.85546875" style="424" customWidth="1"/>
    <col min="4615" max="4615" width="1" style="424" customWidth="1"/>
    <col min="4616" max="4616" width="11.5703125" style="424" bestFit="1" customWidth="1"/>
    <col min="4617" max="4617" width="11.28515625" style="424" bestFit="1" customWidth="1"/>
    <col min="4618" max="4862" width="9.140625" style="424"/>
    <col min="4863" max="4863" width="10" style="424" customWidth="1"/>
    <col min="4864" max="4864" width="11.140625" style="424" customWidth="1"/>
    <col min="4865" max="4865" width="2" style="424" customWidth="1"/>
    <col min="4866" max="4866" width="27.140625" style="424" customWidth="1"/>
    <col min="4867" max="4867" width="45.28515625" style="424" customWidth="1"/>
    <col min="4868" max="4868" width="15.85546875" style="424" customWidth="1"/>
    <col min="4869" max="4869" width="16" style="424" customWidth="1"/>
    <col min="4870" max="4870" width="15.85546875" style="424" customWidth="1"/>
    <col min="4871" max="4871" width="1" style="424" customWidth="1"/>
    <col min="4872" max="4872" width="11.5703125" style="424" bestFit="1" customWidth="1"/>
    <col min="4873" max="4873" width="11.28515625" style="424" bestFit="1" customWidth="1"/>
    <col min="4874" max="5118" width="9.140625" style="424"/>
    <col min="5119" max="5119" width="10" style="424" customWidth="1"/>
    <col min="5120" max="5120" width="11.140625" style="424" customWidth="1"/>
    <col min="5121" max="5121" width="2" style="424" customWidth="1"/>
    <col min="5122" max="5122" width="27.140625" style="424" customWidth="1"/>
    <col min="5123" max="5123" width="45.28515625" style="424" customWidth="1"/>
    <col min="5124" max="5124" width="15.85546875" style="424" customWidth="1"/>
    <col min="5125" max="5125" width="16" style="424" customWidth="1"/>
    <col min="5126" max="5126" width="15.85546875" style="424" customWidth="1"/>
    <col min="5127" max="5127" width="1" style="424" customWidth="1"/>
    <col min="5128" max="5128" width="11.5703125" style="424" bestFit="1" customWidth="1"/>
    <col min="5129" max="5129" width="11.28515625" style="424" bestFit="1" customWidth="1"/>
    <col min="5130" max="5374" width="9.140625" style="424"/>
    <col min="5375" max="5375" width="10" style="424" customWidth="1"/>
    <col min="5376" max="5376" width="11.140625" style="424" customWidth="1"/>
    <col min="5377" max="5377" width="2" style="424" customWidth="1"/>
    <col min="5378" max="5378" width="27.140625" style="424" customWidth="1"/>
    <col min="5379" max="5379" width="45.28515625" style="424" customWidth="1"/>
    <col min="5380" max="5380" width="15.85546875" style="424" customWidth="1"/>
    <col min="5381" max="5381" width="16" style="424" customWidth="1"/>
    <col min="5382" max="5382" width="15.85546875" style="424" customWidth="1"/>
    <col min="5383" max="5383" width="1" style="424" customWidth="1"/>
    <col min="5384" max="5384" width="11.5703125" style="424" bestFit="1" customWidth="1"/>
    <col min="5385" max="5385" width="11.28515625" style="424" bestFit="1" customWidth="1"/>
    <col min="5386" max="5630" width="9.140625" style="424"/>
    <col min="5631" max="5631" width="10" style="424" customWidth="1"/>
    <col min="5632" max="5632" width="11.140625" style="424" customWidth="1"/>
    <col min="5633" max="5633" width="2" style="424" customWidth="1"/>
    <col min="5634" max="5634" width="27.140625" style="424" customWidth="1"/>
    <col min="5635" max="5635" width="45.28515625" style="424" customWidth="1"/>
    <col min="5636" max="5636" width="15.85546875" style="424" customWidth="1"/>
    <col min="5637" max="5637" width="16" style="424" customWidth="1"/>
    <col min="5638" max="5638" width="15.85546875" style="424" customWidth="1"/>
    <col min="5639" max="5639" width="1" style="424" customWidth="1"/>
    <col min="5640" max="5640" width="11.5703125" style="424" bestFit="1" customWidth="1"/>
    <col min="5641" max="5641" width="11.28515625" style="424" bestFit="1" customWidth="1"/>
    <col min="5642" max="5886" width="9.140625" style="424"/>
    <col min="5887" max="5887" width="10" style="424" customWidth="1"/>
    <col min="5888" max="5888" width="11.140625" style="424" customWidth="1"/>
    <col min="5889" max="5889" width="2" style="424" customWidth="1"/>
    <col min="5890" max="5890" width="27.140625" style="424" customWidth="1"/>
    <col min="5891" max="5891" width="45.28515625" style="424" customWidth="1"/>
    <col min="5892" max="5892" width="15.85546875" style="424" customWidth="1"/>
    <col min="5893" max="5893" width="16" style="424" customWidth="1"/>
    <col min="5894" max="5894" width="15.85546875" style="424" customWidth="1"/>
    <col min="5895" max="5895" width="1" style="424" customWidth="1"/>
    <col min="5896" max="5896" width="11.5703125" style="424" bestFit="1" customWidth="1"/>
    <col min="5897" max="5897" width="11.28515625" style="424" bestFit="1" customWidth="1"/>
    <col min="5898" max="6142" width="9.140625" style="424"/>
    <col min="6143" max="6143" width="10" style="424" customWidth="1"/>
    <col min="6144" max="6144" width="11.140625" style="424" customWidth="1"/>
    <col min="6145" max="6145" width="2" style="424" customWidth="1"/>
    <col min="6146" max="6146" width="27.140625" style="424" customWidth="1"/>
    <col min="6147" max="6147" width="45.28515625" style="424" customWidth="1"/>
    <col min="6148" max="6148" width="15.85546875" style="424" customWidth="1"/>
    <col min="6149" max="6149" width="16" style="424" customWidth="1"/>
    <col min="6150" max="6150" width="15.85546875" style="424" customWidth="1"/>
    <col min="6151" max="6151" width="1" style="424" customWidth="1"/>
    <col min="6152" max="6152" width="11.5703125" style="424" bestFit="1" customWidth="1"/>
    <col min="6153" max="6153" width="11.28515625" style="424" bestFit="1" customWidth="1"/>
    <col min="6154" max="6398" width="9.140625" style="424"/>
    <col min="6399" max="6399" width="10" style="424" customWidth="1"/>
    <col min="6400" max="6400" width="11.140625" style="424" customWidth="1"/>
    <col min="6401" max="6401" width="2" style="424" customWidth="1"/>
    <col min="6402" max="6402" width="27.140625" style="424" customWidth="1"/>
    <col min="6403" max="6403" width="45.28515625" style="424" customWidth="1"/>
    <col min="6404" max="6404" width="15.85546875" style="424" customWidth="1"/>
    <col min="6405" max="6405" width="16" style="424" customWidth="1"/>
    <col min="6406" max="6406" width="15.85546875" style="424" customWidth="1"/>
    <col min="6407" max="6407" width="1" style="424" customWidth="1"/>
    <col min="6408" max="6408" width="11.5703125" style="424" bestFit="1" customWidth="1"/>
    <col min="6409" max="6409" width="11.28515625" style="424" bestFit="1" customWidth="1"/>
    <col min="6410" max="6654" width="9.140625" style="424"/>
    <col min="6655" max="6655" width="10" style="424" customWidth="1"/>
    <col min="6656" max="6656" width="11.140625" style="424" customWidth="1"/>
    <col min="6657" max="6657" width="2" style="424" customWidth="1"/>
    <col min="6658" max="6658" width="27.140625" style="424" customWidth="1"/>
    <col min="6659" max="6659" width="45.28515625" style="424" customWidth="1"/>
    <col min="6660" max="6660" width="15.85546875" style="424" customWidth="1"/>
    <col min="6661" max="6661" width="16" style="424" customWidth="1"/>
    <col min="6662" max="6662" width="15.85546875" style="424" customWidth="1"/>
    <col min="6663" max="6663" width="1" style="424" customWidth="1"/>
    <col min="6664" max="6664" width="11.5703125" style="424" bestFit="1" customWidth="1"/>
    <col min="6665" max="6665" width="11.28515625" style="424" bestFit="1" customWidth="1"/>
    <col min="6666" max="6910" width="9.140625" style="424"/>
    <col min="6911" max="6911" width="10" style="424" customWidth="1"/>
    <col min="6912" max="6912" width="11.140625" style="424" customWidth="1"/>
    <col min="6913" max="6913" width="2" style="424" customWidth="1"/>
    <col min="6914" max="6914" width="27.140625" style="424" customWidth="1"/>
    <col min="6915" max="6915" width="45.28515625" style="424" customWidth="1"/>
    <col min="6916" max="6916" width="15.85546875" style="424" customWidth="1"/>
    <col min="6917" max="6917" width="16" style="424" customWidth="1"/>
    <col min="6918" max="6918" width="15.85546875" style="424" customWidth="1"/>
    <col min="6919" max="6919" width="1" style="424" customWidth="1"/>
    <col min="6920" max="6920" width="11.5703125" style="424" bestFit="1" customWidth="1"/>
    <col min="6921" max="6921" width="11.28515625" style="424" bestFit="1" customWidth="1"/>
    <col min="6922" max="7166" width="9.140625" style="424"/>
    <col min="7167" max="7167" width="10" style="424" customWidth="1"/>
    <col min="7168" max="7168" width="11.140625" style="424" customWidth="1"/>
    <col min="7169" max="7169" width="2" style="424" customWidth="1"/>
    <col min="7170" max="7170" width="27.140625" style="424" customWidth="1"/>
    <col min="7171" max="7171" width="45.28515625" style="424" customWidth="1"/>
    <col min="7172" max="7172" width="15.85546875" style="424" customWidth="1"/>
    <col min="7173" max="7173" width="16" style="424" customWidth="1"/>
    <col min="7174" max="7174" width="15.85546875" style="424" customWidth="1"/>
    <col min="7175" max="7175" width="1" style="424" customWidth="1"/>
    <col min="7176" max="7176" width="11.5703125" style="424" bestFit="1" customWidth="1"/>
    <col min="7177" max="7177" width="11.28515625" style="424" bestFit="1" customWidth="1"/>
    <col min="7178" max="7422" width="9.140625" style="424"/>
    <col min="7423" max="7423" width="10" style="424" customWidth="1"/>
    <col min="7424" max="7424" width="11.140625" style="424" customWidth="1"/>
    <col min="7425" max="7425" width="2" style="424" customWidth="1"/>
    <col min="7426" max="7426" width="27.140625" style="424" customWidth="1"/>
    <col min="7427" max="7427" width="45.28515625" style="424" customWidth="1"/>
    <col min="7428" max="7428" width="15.85546875" style="424" customWidth="1"/>
    <col min="7429" max="7429" width="16" style="424" customWidth="1"/>
    <col min="7430" max="7430" width="15.85546875" style="424" customWidth="1"/>
    <col min="7431" max="7431" width="1" style="424" customWidth="1"/>
    <col min="7432" max="7432" width="11.5703125" style="424" bestFit="1" customWidth="1"/>
    <col min="7433" max="7433" width="11.28515625" style="424" bestFit="1" customWidth="1"/>
    <col min="7434" max="7678" width="9.140625" style="424"/>
    <col min="7679" max="7679" width="10" style="424" customWidth="1"/>
    <col min="7680" max="7680" width="11.140625" style="424" customWidth="1"/>
    <col min="7681" max="7681" width="2" style="424" customWidth="1"/>
    <col min="7682" max="7682" width="27.140625" style="424" customWidth="1"/>
    <col min="7683" max="7683" width="45.28515625" style="424" customWidth="1"/>
    <col min="7684" max="7684" width="15.85546875" style="424" customWidth="1"/>
    <col min="7685" max="7685" width="16" style="424" customWidth="1"/>
    <col min="7686" max="7686" width="15.85546875" style="424" customWidth="1"/>
    <col min="7687" max="7687" width="1" style="424" customWidth="1"/>
    <col min="7688" max="7688" width="11.5703125" style="424" bestFit="1" customWidth="1"/>
    <col min="7689" max="7689" width="11.28515625" style="424" bestFit="1" customWidth="1"/>
    <col min="7690" max="7934" width="9.140625" style="424"/>
    <col min="7935" max="7935" width="10" style="424" customWidth="1"/>
    <col min="7936" max="7936" width="11.140625" style="424" customWidth="1"/>
    <col min="7937" max="7937" width="2" style="424" customWidth="1"/>
    <col min="7938" max="7938" width="27.140625" style="424" customWidth="1"/>
    <col min="7939" max="7939" width="45.28515625" style="424" customWidth="1"/>
    <col min="7940" max="7940" width="15.85546875" style="424" customWidth="1"/>
    <col min="7941" max="7941" width="16" style="424" customWidth="1"/>
    <col min="7942" max="7942" width="15.85546875" style="424" customWidth="1"/>
    <col min="7943" max="7943" width="1" style="424" customWidth="1"/>
    <col min="7944" max="7944" width="11.5703125" style="424" bestFit="1" customWidth="1"/>
    <col min="7945" max="7945" width="11.28515625" style="424" bestFit="1" customWidth="1"/>
    <col min="7946" max="8190" width="9.140625" style="424"/>
    <col min="8191" max="8191" width="10" style="424" customWidth="1"/>
    <col min="8192" max="8192" width="11.140625" style="424" customWidth="1"/>
    <col min="8193" max="8193" width="2" style="424" customWidth="1"/>
    <col min="8194" max="8194" width="27.140625" style="424" customWidth="1"/>
    <col min="8195" max="8195" width="45.28515625" style="424" customWidth="1"/>
    <col min="8196" max="8196" width="15.85546875" style="424" customWidth="1"/>
    <col min="8197" max="8197" width="16" style="424" customWidth="1"/>
    <col min="8198" max="8198" width="15.85546875" style="424" customWidth="1"/>
    <col min="8199" max="8199" width="1" style="424" customWidth="1"/>
    <col min="8200" max="8200" width="11.5703125" style="424" bestFit="1" customWidth="1"/>
    <col min="8201" max="8201" width="11.28515625" style="424" bestFit="1" customWidth="1"/>
    <col min="8202" max="8446" width="9.140625" style="424"/>
    <col min="8447" max="8447" width="10" style="424" customWidth="1"/>
    <col min="8448" max="8448" width="11.140625" style="424" customWidth="1"/>
    <col min="8449" max="8449" width="2" style="424" customWidth="1"/>
    <col min="8450" max="8450" width="27.140625" style="424" customWidth="1"/>
    <col min="8451" max="8451" width="45.28515625" style="424" customWidth="1"/>
    <col min="8452" max="8452" width="15.85546875" style="424" customWidth="1"/>
    <col min="8453" max="8453" width="16" style="424" customWidth="1"/>
    <col min="8454" max="8454" width="15.85546875" style="424" customWidth="1"/>
    <col min="8455" max="8455" width="1" style="424" customWidth="1"/>
    <col min="8456" max="8456" width="11.5703125" style="424" bestFit="1" customWidth="1"/>
    <col min="8457" max="8457" width="11.28515625" style="424" bestFit="1" customWidth="1"/>
    <col min="8458" max="8702" width="9.140625" style="424"/>
    <col min="8703" max="8703" width="10" style="424" customWidth="1"/>
    <col min="8704" max="8704" width="11.140625" style="424" customWidth="1"/>
    <col min="8705" max="8705" width="2" style="424" customWidth="1"/>
    <col min="8706" max="8706" width="27.140625" style="424" customWidth="1"/>
    <col min="8707" max="8707" width="45.28515625" style="424" customWidth="1"/>
    <col min="8708" max="8708" width="15.85546875" style="424" customWidth="1"/>
    <col min="8709" max="8709" width="16" style="424" customWidth="1"/>
    <col min="8710" max="8710" width="15.85546875" style="424" customWidth="1"/>
    <col min="8711" max="8711" width="1" style="424" customWidth="1"/>
    <col min="8712" max="8712" width="11.5703125" style="424" bestFit="1" customWidth="1"/>
    <col min="8713" max="8713" width="11.28515625" style="424" bestFit="1" customWidth="1"/>
    <col min="8714" max="8958" width="9.140625" style="424"/>
    <col min="8959" max="8959" width="10" style="424" customWidth="1"/>
    <col min="8960" max="8960" width="11.140625" style="424" customWidth="1"/>
    <col min="8961" max="8961" width="2" style="424" customWidth="1"/>
    <col min="8962" max="8962" width="27.140625" style="424" customWidth="1"/>
    <col min="8963" max="8963" width="45.28515625" style="424" customWidth="1"/>
    <col min="8964" max="8964" width="15.85546875" style="424" customWidth="1"/>
    <col min="8965" max="8965" width="16" style="424" customWidth="1"/>
    <col min="8966" max="8966" width="15.85546875" style="424" customWidth="1"/>
    <col min="8967" max="8967" width="1" style="424" customWidth="1"/>
    <col min="8968" max="8968" width="11.5703125" style="424" bestFit="1" customWidth="1"/>
    <col min="8969" max="8969" width="11.28515625" style="424" bestFit="1" customWidth="1"/>
    <col min="8970" max="9214" width="9.140625" style="424"/>
    <col min="9215" max="9215" width="10" style="424" customWidth="1"/>
    <col min="9216" max="9216" width="11.140625" style="424" customWidth="1"/>
    <col min="9217" max="9217" width="2" style="424" customWidth="1"/>
    <col min="9218" max="9218" width="27.140625" style="424" customWidth="1"/>
    <col min="9219" max="9219" width="45.28515625" style="424" customWidth="1"/>
    <col min="9220" max="9220" width="15.85546875" style="424" customWidth="1"/>
    <col min="9221" max="9221" width="16" style="424" customWidth="1"/>
    <col min="9222" max="9222" width="15.85546875" style="424" customWidth="1"/>
    <col min="9223" max="9223" width="1" style="424" customWidth="1"/>
    <col min="9224" max="9224" width="11.5703125" style="424" bestFit="1" customWidth="1"/>
    <col min="9225" max="9225" width="11.28515625" style="424" bestFit="1" customWidth="1"/>
    <col min="9226" max="9470" width="9.140625" style="424"/>
    <col min="9471" max="9471" width="10" style="424" customWidth="1"/>
    <col min="9472" max="9472" width="11.140625" style="424" customWidth="1"/>
    <col min="9473" max="9473" width="2" style="424" customWidth="1"/>
    <col min="9474" max="9474" width="27.140625" style="424" customWidth="1"/>
    <col min="9475" max="9475" width="45.28515625" style="424" customWidth="1"/>
    <col min="9476" max="9476" width="15.85546875" style="424" customWidth="1"/>
    <col min="9477" max="9477" width="16" style="424" customWidth="1"/>
    <col min="9478" max="9478" width="15.85546875" style="424" customWidth="1"/>
    <col min="9479" max="9479" width="1" style="424" customWidth="1"/>
    <col min="9480" max="9480" width="11.5703125" style="424" bestFit="1" customWidth="1"/>
    <col min="9481" max="9481" width="11.28515625" style="424" bestFit="1" customWidth="1"/>
    <col min="9482" max="9726" width="9.140625" style="424"/>
    <col min="9727" max="9727" width="10" style="424" customWidth="1"/>
    <col min="9728" max="9728" width="11.140625" style="424" customWidth="1"/>
    <col min="9729" max="9729" width="2" style="424" customWidth="1"/>
    <col min="9730" max="9730" width="27.140625" style="424" customWidth="1"/>
    <col min="9731" max="9731" width="45.28515625" style="424" customWidth="1"/>
    <col min="9732" max="9732" width="15.85546875" style="424" customWidth="1"/>
    <col min="9733" max="9733" width="16" style="424" customWidth="1"/>
    <col min="9734" max="9734" width="15.85546875" style="424" customWidth="1"/>
    <col min="9735" max="9735" width="1" style="424" customWidth="1"/>
    <col min="9736" max="9736" width="11.5703125" style="424" bestFit="1" customWidth="1"/>
    <col min="9737" max="9737" width="11.28515625" style="424" bestFit="1" customWidth="1"/>
    <col min="9738" max="9982" width="9.140625" style="424"/>
    <col min="9983" max="9983" width="10" style="424" customWidth="1"/>
    <col min="9984" max="9984" width="11.140625" style="424" customWidth="1"/>
    <col min="9985" max="9985" width="2" style="424" customWidth="1"/>
    <col min="9986" max="9986" width="27.140625" style="424" customWidth="1"/>
    <col min="9987" max="9987" width="45.28515625" style="424" customWidth="1"/>
    <col min="9988" max="9988" width="15.85546875" style="424" customWidth="1"/>
    <col min="9989" max="9989" width="16" style="424" customWidth="1"/>
    <col min="9990" max="9990" width="15.85546875" style="424" customWidth="1"/>
    <col min="9991" max="9991" width="1" style="424" customWidth="1"/>
    <col min="9992" max="9992" width="11.5703125" style="424" bestFit="1" customWidth="1"/>
    <col min="9993" max="9993" width="11.28515625" style="424" bestFit="1" customWidth="1"/>
    <col min="9994" max="10238" width="9.140625" style="424"/>
    <col min="10239" max="10239" width="10" style="424" customWidth="1"/>
    <col min="10240" max="10240" width="11.140625" style="424" customWidth="1"/>
    <col min="10241" max="10241" width="2" style="424" customWidth="1"/>
    <col min="10242" max="10242" width="27.140625" style="424" customWidth="1"/>
    <col min="10243" max="10243" width="45.28515625" style="424" customWidth="1"/>
    <col min="10244" max="10244" width="15.85546875" style="424" customWidth="1"/>
    <col min="10245" max="10245" width="16" style="424" customWidth="1"/>
    <col min="10246" max="10246" width="15.85546875" style="424" customWidth="1"/>
    <col min="10247" max="10247" width="1" style="424" customWidth="1"/>
    <col min="10248" max="10248" width="11.5703125" style="424" bestFit="1" customWidth="1"/>
    <col min="10249" max="10249" width="11.28515625" style="424" bestFit="1" customWidth="1"/>
    <col min="10250" max="10494" width="9.140625" style="424"/>
    <col min="10495" max="10495" width="10" style="424" customWidth="1"/>
    <col min="10496" max="10496" width="11.140625" style="424" customWidth="1"/>
    <col min="10497" max="10497" width="2" style="424" customWidth="1"/>
    <col min="10498" max="10498" width="27.140625" style="424" customWidth="1"/>
    <col min="10499" max="10499" width="45.28515625" style="424" customWidth="1"/>
    <col min="10500" max="10500" width="15.85546875" style="424" customWidth="1"/>
    <col min="10501" max="10501" width="16" style="424" customWidth="1"/>
    <col min="10502" max="10502" width="15.85546875" style="424" customWidth="1"/>
    <col min="10503" max="10503" width="1" style="424" customWidth="1"/>
    <col min="10504" max="10504" width="11.5703125" style="424" bestFit="1" customWidth="1"/>
    <col min="10505" max="10505" width="11.28515625" style="424" bestFit="1" customWidth="1"/>
    <col min="10506" max="10750" width="9.140625" style="424"/>
    <col min="10751" max="10751" width="10" style="424" customWidth="1"/>
    <col min="10752" max="10752" width="11.140625" style="424" customWidth="1"/>
    <col min="10753" max="10753" width="2" style="424" customWidth="1"/>
    <col min="10754" max="10754" width="27.140625" style="424" customWidth="1"/>
    <col min="10755" max="10755" width="45.28515625" style="424" customWidth="1"/>
    <col min="10756" max="10756" width="15.85546875" style="424" customWidth="1"/>
    <col min="10757" max="10757" width="16" style="424" customWidth="1"/>
    <col min="10758" max="10758" width="15.85546875" style="424" customWidth="1"/>
    <col min="10759" max="10759" width="1" style="424" customWidth="1"/>
    <col min="10760" max="10760" width="11.5703125" style="424" bestFit="1" customWidth="1"/>
    <col min="10761" max="10761" width="11.28515625" style="424" bestFit="1" customWidth="1"/>
    <col min="10762" max="11006" width="9.140625" style="424"/>
    <col min="11007" max="11007" width="10" style="424" customWidth="1"/>
    <col min="11008" max="11008" width="11.140625" style="424" customWidth="1"/>
    <col min="11009" max="11009" width="2" style="424" customWidth="1"/>
    <col min="11010" max="11010" width="27.140625" style="424" customWidth="1"/>
    <col min="11011" max="11011" width="45.28515625" style="424" customWidth="1"/>
    <col min="11012" max="11012" width="15.85546875" style="424" customWidth="1"/>
    <col min="11013" max="11013" width="16" style="424" customWidth="1"/>
    <col min="11014" max="11014" width="15.85546875" style="424" customWidth="1"/>
    <col min="11015" max="11015" width="1" style="424" customWidth="1"/>
    <col min="11016" max="11016" width="11.5703125" style="424" bestFit="1" customWidth="1"/>
    <col min="11017" max="11017" width="11.28515625" style="424" bestFit="1" customWidth="1"/>
    <col min="11018" max="11262" width="9.140625" style="424"/>
    <col min="11263" max="11263" width="10" style="424" customWidth="1"/>
    <col min="11264" max="11264" width="11.140625" style="424" customWidth="1"/>
    <col min="11265" max="11265" width="2" style="424" customWidth="1"/>
    <col min="11266" max="11266" width="27.140625" style="424" customWidth="1"/>
    <col min="11267" max="11267" width="45.28515625" style="424" customWidth="1"/>
    <col min="11268" max="11268" width="15.85546875" style="424" customWidth="1"/>
    <col min="11269" max="11269" width="16" style="424" customWidth="1"/>
    <col min="11270" max="11270" width="15.85546875" style="424" customWidth="1"/>
    <col min="11271" max="11271" width="1" style="424" customWidth="1"/>
    <col min="11272" max="11272" width="11.5703125" style="424" bestFit="1" customWidth="1"/>
    <col min="11273" max="11273" width="11.28515625" style="424" bestFit="1" customWidth="1"/>
    <col min="11274" max="11518" width="9.140625" style="424"/>
    <col min="11519" max="11519" width="10" style="424" customWidth="1"/>
    <col min="11520" max="11520" width="11.140625" style="424" customWidth="1"/>
    <col min="11521" max="11521" width="2" style="424" customWidth="1"/>
    <col min="11522" max="11522" width="27.140625" style="424" customWidth="1"/>
    <col min="11523" max="11523" width="45.28515625" style="424" customWidth="1"/>
    <col min="11524" max="11524" width="15.85546875" style="424" customWidth="1"/>
    <col min="11525" max="11525" width="16" style="424" customWidth="1"/>
    <col min="11526" max="11526" width="15.85546875" style="424" customWidth="1"/>
    <col min="11527" max="11527" width="1" style="424" customWidth="1"/>
    <col min="11528" max="11528" width="11.5703125" style="424" bestFit="1" customWidth="1"/>
    <col min="11529" max="11529" width="11.28515625" style="424" bestFit="1" customWidth="1"/>
    <col min="11530" max="11774" width="9.140625" style="424"/>
    <col min="11775" max="11775" width="10" style="424" customWidth="1"/>
    <col min="11776" max="11776" width="11.140625" style="424" customWidth="1"/>
    <col min="11777" max="11777" width="2" style="424" customWidth="1"/>
    <col min="11778" max="11778" width="27.140625" style="424" customWidth="1"/>
    <col min="11779" max="11779" width="45.28515625" style="424" customWidth="1"/>
    <col min="11780" max="11780" width="15.85546875" style="424" customWidth="1"/>
    <col min="11781" max="11781" width="16" style="424" customWidth="1"/>
    <col min="11782" max="11782" width="15.85546875" style="424" customWidth="1"/>
    <col min="11783" max="11783" width="1" style="424" customWidth="1"/>
    <col min="11784" max="11784" width="11.5703125" style="424" bestFit="1" customWidth="1"/>
    <col min="11785" max="11785" width="11.28515625" style="424" bestFit="1" customWidth="1"/>
    <col min="11786" max="12030" width="9.140625" style="424"/>
    <col min="12031" max="12031" width="10" style="424" customWidth="1"/>
    <col min="12032" max="12032" width="11.140625" style="424" customWidth="1"/>
    <col min="12033" max="12033" width="2" style="424" customWidth="1"/>
    <col min="12034" max="12034" width="27.140625" style="424" customWidth="1"/>
    <col min="12035" max="12035" width="45.28515625" style="424" customWidth="1"/>
    <col min="12036" max="12036" width="15.85546875" style="424" customWidth="1"/>
    <col min="12037" max="12037" width="16" style="424" customWidth="1"/>
    <col min="12038" max="12038" width="15.85546875" style="424" customWidth="1"/>
    <col min="12039" max="12039" width="1" style="424" customWidth="1"/>
    <col min="12040" max="12040" width="11.5703125" style="424" bestFit="1" customWidth="1"/>
    <col min="12041" max="12041" width="11.28515625" style="424" bestFit="1" customWidth="1"/>
    <col min="12042" max="12286" width="9.140625" style="424"/>
    <col min="12287" max="12287" width="10" style="424" customWidth="1"/>
    <col min="12288" max="12288" width="11.140625" style="424" customWidth="1"/>
    <col min="12289" max="12289" width="2" style="424" customWidth="1"/>
    <col min="12290" max="12290" width="27.140625" style="424" customWidth="1"/>
    <col min="12291" max="12291" width="45.28515625" style="424" customWidth="1"/>
    <col min="12292" max="12292" width="15.85546875" style="424" customWidth="1"/>
    <col min="12293" max="12293" width="16" style="424" customWidth="1"/>
    <col min="12294" max="12294" width="15.85546875" style="424" customWidth="1"/>
    <col min="12295" max="12295" width="1" style="424" customWidth="1"/>
    <col min="12296" max="12296" width="11.5703125" style="424" bestFit="1" customWidth="1"/>
    <col min="12297" max="12297" width="11.28515625" style="424" bestFit="1" customWidth="1"/>
    <col min="12298" max="12542" width="9.140625" style="424"/>
    <col min="12543" max="12543" width="10" style="424" customWidth="1"/>
    <col min="12544" max="12544" width="11.140625" style="424" customWidth="1"/>
    <col min="12545" max="12545" width="2" style="424" customWidth="1"/>
    <col min="12546" max="12546" width="27.140625" style="424" customWidth="1"/>
    <col min="12547" max="12547" width="45.28515625" style="424" customWidth="1"/>
    <col min="12548" max="12548" width="15.85546875" style="424" customWidth="1"/>
    <col min="12549" max="12549" width="16" style="424" customWidth="1"/>
    <col min="12550" max="12550" width="15.85546875" style="424" customWidth="1"/>
    <col min="12551" max="12551" width="1" style="424" customWidth="1"/>
    <col min="12552" max="12552" width="11.5703125" style="424" bestFit="1" customWidth="1"/>
    <col min="12553" max="12553" width="11.28515625" style="424" bestFit="1" customWidth="1"/>
    <col min="12554" max="12798" width="9.140625" style="424"/>
    <col min="12799" max="12799" width="10" style="424" customWidth="1"/>
    <col min="12800" max="12800" width="11.140625" style="424" customWidth="1"/>
    <col min="12801" max="12801" width="2" style="424" customWidth="1"/>
    <col min="12802" max="12802" width="27.140625" style="424" customWidth="1"/>
    <col min="12803" max="12803" width="45.28515625" style="424" customWidth="1"/>
    <col min="12804" max="12804" width="15.85546875" style="424" customWidth="1"/>
    <col min="12805" max="12805" width="16" style="424" customWidth="1"/>
    <col min="12806" max="12806" width="15.85546875" style="424" customWidth="1"/>
    <col min="12807" max="12807" width="1" style="424" customWidth="1"/>
    <col min="12808" max="12808" width="11.5703125" style="424" bestFit="1" customWidth="1"/>
    <col min="12809" max="12809" width="11.28515625" style="424" bestFit="1" customWidth="1"/>
    <col min="12810" max="13054" width="9.140625" style="424"/>
    <col min="13055" max="13055" width="10" style="424" customWidth="1"/>
    <col min="13056" max="13056" width="11.140625" style="424" customWidth="1"/>
    <col min="13057" max="13057" width="2" style="424" customWidth="1"/>
    <col min="13058" max="13058" width="27.140625" style="424" customWidth="1"/>
    <col min="13059" max="13059" width="45.28515625" style="424" customWidth="1"/>
    <col min="13060" max="13060" width="15.85546875" style="424" customWidth="1"/>
    <col min="13061" max="13061" width="16" style="424" customWidth="1"/>
    <col min="13062" max="13062" width="15.85546875" style="424" customWidth="1"/>
    <col min="13063" max="13063" width="1" style="424" customWidth="1"/>
    <col min="13064" max="13064" width="11.5703125" style="424" bestFit="1" customWidth="1"/>
    <col min="13065" max="13065" width="11.28515625" style="424" bestFit="1" customWidth="1"/>
    <col min="13066" max="13310" width="9.140625" style="424"/>
    <col min="13311" max="13311" width="10" style="424" customWidth="1"/>
    <col min="13312" max="13312" width="11.140625" style="424" customWidth="1"/>
    <col min="13313" max="13313" width="2" style="424" customWidth="1"/>
    <col min="13314" max="13314" width="27.140625" style="424" customWidth="1"/>
    <col min="13315" max="13315" width="45.28515625" style="424" customWidth="1"/>
    <col min="13316" max="13316" width="15.85546875" style="424" customWidth="1"/>
    <col min="13317" max="13317" width="16" style="424" customWidth="1"/>
    <col min="13318" max="13318" width="15.85546875" style="424" customWidth="1"/>
    <col min="13319" max="13319" width="1" style="424" customWidth="1"/>
    <col min="13320" max="13320" width="11.5703125" style="424" bestFit="1" customWidth="1"/>
    <col min="13321" max="13321" width="11.28515625" style="424" bestFit="1" customWidth="1"/>
    <col min="13322" max="13566" width="9.140625" style="424"/>
    <col min="13567" max="13567" width="10" style="424" customWidth="1"/>
    <col min="13568" max="13568" width="11.140625" style="424" customWidth="1"/>
    <col min="13569" max="13569" width="2" style="424" customWidth="1"/>
    <col min="13570" max="13570" width="27.140625" style="424" customWidth="1"/>
    <col min="13571" max="13571" width="45.28515625" style="424" customWidth="1"/>
    <col min="13572" max="13572" width="15.85546875" style="424" customWidth="1"/>
    <col min="13573" max="13573" width="16" style="424" customWidth="1"/>
    <col min="13574" max="13574" width="15.85546875" style="424" customWidth="1"/>
    <col min="13575" max="13575" width="1" style="424" customWidth="1"/>
    <col min="13576" max="13576" width="11.5703125" style="424" bestFit="1" customWidth="1"/>
    <col min="13577" max="13577" width="11.28515625" style="424" bestFit="1" customWidth="1"/>
    <col min="13578" max="13822" width="9.140625" style="424"/>
    <col min="13823" max="13823" width="10" style="424" customWidth="1"/>
    <col min="13824" max="13824" width="11.140625" style="424" customWidth="1"/>
    <col min="13825" max="13825" width="2" style="424" customWidth="1"/>
    <col min="13826" max="13826" width="27.140625" style="424" customWidth="1"/>
    <col min="13827" max="13827" width="45.28515625" style="424" customWidth="1"/>
    <col min="13828" max="13828" width="15.85546875" style="424" customWidth="1"/>
    <col min="13829" max="13829" width="16" style="424" customWidth="1"/>
    <col min="13830" max="13830" width="15.85546875" style="424" customWidth="1"/>
    <col min="13831" max="13831" width="1" style="424" customWidth="1"/>
    <col min="13832" max="13832" width="11.5703125" style="424" bestFit="1" customWidth="1"/>
    <col min="13833" max="13833" width="11.28515625" style="424" bestFit="1" customWidth="1"/>
    <col min="13834" max="14078" width="9.140625" style="424"/>
    <col min="14079" max="14079" width="10" style="424" customWidth="1"/>
    <col min="14080" max="14080" width="11.140625" style="424" customWidth="1"/>
    <col min="14081" max="14081" width="2" style="424" customWidth="1"/>
    <col min="14082" max="14082" width="27.140625" style="424" customWidth="1"/>
    <col min="14083" max="14083" width="45.28515625" style="424" customWidth="1"/>
    <col min="14084" max="14084" width="15.85546875" style="424" customWidth="1"/>
    <col min="14085" max="14085" width="16" style="424" customWidth="1"/>
    <col min="14086" max="14086" width="15.85546875" style="424" customWidth="1"/>
    <col min="14087" max="14087" width="1" style="424" customWidth="1"/>
    <col min="14088" max="14088" width="11.5703125" style="424" bestFit="1" customWidth="1"/>
    <col min="14089" max="14089" width="11.28515625" style="424" bestFit="1" customWidth="1"/>
    <col min="14090" max="14334" width="9.140625" style="424"/>
    <col min="14335" max="14335" width="10" style="424" customWidth="1"/>
    <col min="14336" max="14336" width="11.140625" style="424" customWidth="1"/>
    <col min="14337" max="14337" width="2" style="424" customWidth="1"/>
    <col min="14338" max="14338" width="27.140625" style="424" customWidth="1"/>
    <col min="14339" max="14339" width="45.28515625" style="424" customWidth="1"/>
    <col min="14340" max="14340" width="15.85546875" style="424" customWidth="1"/>
    <col min="14341" max="14341" width="16" style="424" customWidth="1"/>
    <col min="14342" max="14342" width="15.85546875" style="424" customWidth="1"/>
    <col min="14343" max="14343" width="1" style="424" customWidth="1"/>
    <col min="14344" max="14344" width="11.5703125" style="424" bestFit="1" customWidth="1"/>
    <col min="14345" max="14345" width="11.28515625" style="424" bestFit="1" customWidth="1"/>
    <col min="14346" max="14590" width="9.140625" style="424"/>
    <col min="14591" max="14591" width="10" style="424" customWidth="1"/>
    <col min="14592" max="14592" width="11.140625" style="424" customWidth="1"/>
    <col min="14593" max="14593" width="2" style="424" customWidth="1"/>
    <col min="14594" max="14594" width="27.140625" style="424" customWidth="1"/>
    <col min="14595" max="14595" width="45.28515625" style="424" customWidth="1"/>
    <col min="14596" max="14596" width="15.85546875" style="424" customWidth="1"/>
    <col min="14597" max="14597" width="16" style="424" customWidth="1"/>
    <col min="14598" max="14598" width="15.85546875" style="424" customWidth="1"/>
    <col min="14599" max="14599" width="1" style="424" customWidth="1"/>
    <col min="14600" max="14600" width="11.5703125" style="424" bestFit="1" customWidth="1"/>
    <col min="14601" max="14601" width="11.28515625" style="424" bestFit="1" customWidth="1"/>
    <col min="14602" max="14846" width="9.140625" style="424"/>
    <col min="14847" max="14847" width="10" style="424" customWidth="1"/>
    <col min="14848" max="14848" width="11.140625" style="424" customWidth="1"/>
    <col min="14849" max="14849" width="2" style="424" customWidth="1"/>
    <col min="14850" max="14850" width="27.140625" style="424" customWidth="1"/>
    <col min="14851" max="14851" width="45.28515625" style="424" customWidth="1"/>
    <col min="14852" max="14852" width="15.85546875" style="424" customWidth="1"/>
    <col min="14853" max="14853" width="16" style="424" customWidth="1"/>
    <col min="14854" max="14854" width="15.85546875" style="424" customWidth="1"/>
    <col min="14855" max="14855" width="1" style="424" customWidth="1"/>
    <col min="14856" max="14856" width="11.5703125" style="424" bestFit="1" customWidth="1"/>
    <col min="14857" max="14857" width="11.28515625" style="424" bestFit="1" customWidth="1"/>
    <col min="14858" max="15102" width="9.140625" style="424"/>
    <col min="15103" max="15103" width="10" style="424" customWidth="1"/>
    <col min="15104" max="15104" width="11.140625" style="424" customWidth="1"/>
    <col min="15105" max="15105" width="2" style="424" customWidth="1"/>
    <col min="15106" max="15106" width="27.140625" style="424" customWidth="1"/>
    <col min="15107" max="15107" width="45.28515625" style="424" customWidth="1"/>
    <col min="15108" max="15108" width="15.85546875" style="424" customWidth="1"/>
    <col min="15109" max="15109" width="16" style="424" customWidth="1"/>
    <col min="15110" max="15110" width="15.85546875" style="424" customWidth="1"/>
    <col min="15111" max="15111" width="1" style="424" customWidth="1"/>
    <col min="15112" max="15112" width="11.5703125" style="424" bestFit="1" customWidth="1"/>
    <col min="15113" max="15113" width="11.28515625" style="424" bestFit="1" customWidth="1"/>
    <col min="15114" max="15358" width="9.140625" style="424"/>
    <col min="15359" max="15359" width="10" style="424" customWidth="1"/>
    <col min="15360" max="15360" width="11.140625" style="424" customWidth="1"/>
    <col min="15361" max="15361" width="2" style="424" customWidth="1"/>
    <col min="15362" max="15362" width="27.140625" style="424" customWidth="1"/>
    <col min="15363" max="15363" width="45.28515625" style="424" customWidth="1"/>
    <col min="15364" max="15364" width="15.85546875" style="424" customWidth="1"/>
    <col min="15365" max="15365" width="16" style="424" customWidth="1"/>
    <col min="15366" max="15366" width="15.85546875" style="424" customWidth="1"/>
    <col min="15367" max="15367" width="1" style="424" customWidth="1"/>
    <col min="15368" max="15368" width="11.5703125" style="424" bestFit="1" customWidth="1"/>
    <col min="15369" max="15369" width="11.28515625" style="424" bestFit="1" customWidth="1"/>
    <col min="15370" max="15614" width="9.140625" style="424"/>
    <col min="15615" max="15615" width="10" style="424" customWidth="1"/>
    <col min="15616" max="15616" width="11.140625" style="424" customWidth="1"/>
    <col min="15617" max="15617" width="2" style="424" customWidth="1"/>
    <col min="15618" max="15618" width="27.140625" style="424" customWidth="1"/>
    <col min="15619" max="15619" width="45.28515625" style="424" customWidth="1"/>
    <col min="15620" max="15620" width="15.85546875" style="424" customWidth="1"/>
    <col min="15621" max="15621" width="16" style="424" customWidth="1"/>
    <col min="15622" max="15622" width="15.85546875" style="424" customWidth="1"/>
    <col min="15623" max="15623" width="1" style="424" customWidth="1"/>
    <col min="15624" max="15624" width="11.5703125" style="424" bestFit="1" customWidth="1"/>
    <col min="15625" max="15625" width="11.28515625" style="424" bestFit="1" customWidth="1"/>
    <col min="15626" max="15870" width="9.140625" style="424"/>
    <col min="15871" max="15871" width="10" style="424" customWidth="1"/>
    <col min="15872" max="15872" width="11.140625" style="424" customWidth="1"/>
    <col min="15873" max="15873" width="2" style="424" customWidth="1"/>
    <col min="15874" max="15874" width="27.140625" style="424" customWidth="1"/>
    <col min="15875" max="15875" width="45.28515625" style="424" customWidth="1"/>
    <col min="15876" max="15876" width="15.85546875" style="424" customWidth="1"/>
    <col min="15877" max="15877" width="16" style="424" customWidth="1"/>
    <col min="15878" max="15878" width="15.85546875" style="424" customWidth="1"/>
    <col min="15879" max="15879" width="1" style="424" customWidth="1"/>
    <col min="15880" max="15880" width="11.5703125" style="424" bestFit="1" customWidth="1"/>
    <col min="15881" max="15881" width="11.28515625" style="424" bestFit="1" customWidth="1"/>
    <col min="15882" max="16126" width="9.140625" style="424"/>
    <col min="16127" max="16127" width="10" style="424" customWidth="1"/>
    <col min="16128" max="16128" width="11.140625" style="424" customWidth="1"/>
    <col min="16129" max="16129" width="2" style="424" customWidth="1"/>
    <col min="16130" max="16130" width="27.140625" style="424" customWidth="1"/>
    <col min="16131" max="16131" width="45.28515625" style="424" customWidth="1"/>
    <col min="16132" max="16132" width="15.85546875" style="424" customWidth="1"/>
    <col min="16133" max="16133" width="16" style="424" customWidth="1"/>
    <col min="16134" max="16134" width="15.85546875" style="424" customWidth="1"/>
    <col min="16135" max="16135" width="1" style="424" customWidth="1"/>
    <col min="16136" max="16136" width="11.5703125" style="424" bestFit="1" customWidth="1"/>
    <col min="16137" max="16137" width="11.28515625" style="424" bestFit="1" customWidth="1"/>
    <col min="16138" max="16384" width="9.140625" style="424"/>
  </cols>
  <sheetData>
    <row r="1" spans="1:10" s="423" customFormat="1" x14ac:dyDescent="0.3">
      <c r="A1" s="420" t="s">
        <v>2110</v>
      </c>
      <c r="B1" s="421"/>
      <c r="C1" s="421"/>
      <c r="D1" s="421"/>
      <c r="E1" s="421"/>
      <c r="F1" s="421"/>
      <c r="G1" s="422" t="s">
        <v>2201</v>
      </c>
      <c r="I1" s="424"/>
      <c r="J1" s="424"/>
    </row>
    <row r="2" spans="1:10" s="423" customFormat="1" x14ac:dyDescent="0.3">
      <c r="A2" s="425"/>
      <c r="B2" s="426"/>
      <c r="C2" s="426"/>
      <c r="D2" s="426"/>
      <c r="E2" s="426"/>
      <c r="F2" s="426"/>
      <c r="G2" s="427" t="s">
        <v>2202</v>
      </c>
      <c r="I2" s="424"/>
      <c r="J2" s="424"/>
    </row>
    <row r="3" spans="1:10" s="423" customFormat="1" x14ac:dyDescent="0.3">
      <c r="A3" s="425" t="s">
        <v>2203</v>
      </c>
      <c r="B3" s="426"/>
      <c r="C3" s="426"/>
      <c r="D3" s="426"/>
      <c r="E3" s="426"/>
      <c r="F3" s="426"/>
      <c r="G3" s="427"/>
      <c r="I3" s="424"/>
      <c r="J3" s="424"/>
    </row>
    <row r="4" spans="1:10" s="423" customFormat="1" x14ac:dyDescent="0.3">
      <c r="A4" s="542" t="s">
        <v>2204</v>
      </c>
      <c r="B4" s="543"/>
      <c r="C4" s="543"/>
      <c r="D4" s="543"/>
      <c r="E4" s="543"/>
      <c r="F4" s="543"/>
      <c r="G4" s="544"/>
      <c r="I4" s="424"/>
      <c r="J4" s="424"/>
    </row>
    <row r="5" spans="1:10" s="423" customFormat="1" x14ac:dyDescent="0.3">
      <c r="A5" s="545" t="s">
        <v>2205</v>
      </c>
      <c r="B5" s="546"/>
      <c r="C5" s="546"/>
      <c r="D5" s="546"/>
      <c r="E5" s="546"/>
      <c r="F5" s="546"/>
      <c r="G5" s="547"/>
      <c r="I5" s="424"/>
      <c r="J5" s="424"/>
    </row>
    <row r="6" spans="1:10" s="423" customFormat="1" x14ac:dyDescent="0.3">
      <c r="A6" s="545" t="s">
        <v>2021</v>
      </c>
      <c r="B6" s="546"/>
      <c r="C6" s="546"/>
      <c r="D6" s="546"/>
      <c r="E6" s="546"/>
      <c r="F6" s="546"/>
      <c r="G6" s="547"/>
      <c r="I6" s="424"/>
      <c r="J6" s="424"/>
    </row>
    <row r="7" spans="1:10" s="423" customFormat="1" x14ac:dyDescent="0.3">
      <c r="A7" s="545" t="s">
        <v>2206</v>
      </c>
      <c r="B7" s="546"/>
      <c r="C7" s="546"/>
      <c r="D7" s="546"/>
      <c r="E7" s="546"/>
      <c r="F7" s="546"/>
      <c r="G7" s="547"/>
      <c r="I7" s="424"/>
      <c r="J7" s="424"/>
    </row>
    <row r="8" spans="1:10" s="423" customFormat="1" x14ac:dyDescent="0.3">
      <c r="A8" s="548" t="s">
        <v>2207</v>
      </c>
      <c r="B8" s="549"/>
      <c r="C8" s="549"/>
      <c r="D8" s="549"/>
      <c r="E8" s="549"/>
      <c r="F8" s="549"/>
      <c r="G8" s="550"/>
      <c r="I8" s="424"/>
      <c r="J8" s="424"/>
    </row>
    <row r="9" spans="1:10" s="423" customFormat="1" x14ac:dyDescent="0.3">
      <c r="A9" s="553" t="s">
        <v>2208</v>
      </c>
      <c r="B9" s="554"/>
      <c r="C9" s="554"/>
      <c r="D9" s="428"/>
      <c r="E9" s="428"/>
      <c r="F9" s="554" t="s">
        <v>2209</v>
      </c>
      <c r="G9" s="555"/>
      <c r="I9" s="424"/>
      <c r="J9" s="424"/>
    </row>
    <row r="10" spans="1:10" s="423" customFormat="1" x14ac:dyDescent="0.3">
      <c r="A10" s="559" t="s">
        <v>2210</v>
      </c>
      <c r="B10" s="560"/>
      <c r="C10" s="560"/>
      <c r="D10" s="429"/>
      <c r="E10" s="429"/>
      <c r="F10" s="560" t="s">
        <v>2211</v>
      </c>
      <c r="G10" s="561"/>
      <c r="I10" s="424"/>
      <c r="J10" s="424"/>
    </row>
    <row r="11" spans="1:10" s="496" customFormat="1" ht="25.5" x14ac:dyDescent="0.25">
      <c r="A11" s="430" t="s">
        <v>2212</v>
      </c>
      <c r="B11" s="431" t="s">
        <v>2213</v>
      </c>
      <c r="C11" s="431" t="s">
        <v>2214</v>
      </c>
      <c r="D11" s="431" t="s">
        <v>2215</v>
      </c>
      <c r="E11" s="432" t="s">
        <v>2245</v>
      </c>
      <c r="F11" s="432" t="s">
        <v>2216</v>
      </c>
      <c r="G11" s="433" t="s">
        <v>2217</v>
      </c>
      <c r="I11" s="497"/>
    </row>
    <row r="12" spans="1:10" s="423" customFormat="1" x14ac:dyDescent="0.3">
      <c r="A12" s="434"/>
      <c r="B12" s="435"/>
      <c r="C12" s="435" t="s">
        <v>2218</v>
      </c>
      <c r="D12" s="435"/>
      <c r="E12" s="436"/>
      <c r="F12" s="435"/>
      <c r="G12" s="437">
        <f>E12</f>
        <v>0</v>
      </c>
    </row>
    <row r="13" spans="1:10" s="423" customFormat="1" x14ac:dyDescent="0.3">
      <c r="A13" s="434"/>
      <c r="B13" s="435"/>
      <c r="C13" s="492"/>
      <c r="D13" s="492"/>
      <c r="E13" s="436"/>
      <c r="F13" s="435"/>
      <c r="G13" s="437">
        <f>+G12+E13-F13</f>
        <v>0</v>
      </c>
    </row>
    <row r="14" spans="1:10" s="423" customFormat="1" x14ac:dyDescent="0.3">
      <c r="A14" s="434"/>
      <c r="B14" s="435"/>
      <c r="C14" s="492"/>
      <c r="D14" s="492"/>
      <c r="E14" s="436"/>
      <c r="F14" s="435"/>
      <c r="G14" s="437">
        <f t="shared" ref="G14:G43" si="0">+G13+E14-F14</f>
        <v>0</v>
      </c>
    </row>
    <row r="15" spans="1:10" s="423" customFormat="1" x14ac:dyDescent="0.3">
      <c r="A15" s="434"/>
      <c r="B15" s="435"/>
      <c r="C15" s="492"/>
      <c r="D15" s="492"/>
      <c r="E15" s="436"/>
      <c r="F15" s="435"/>
      <c r="G15" s="437">
        <f t="shared" si="0"/>
        <v>0</v>
      </c>
    </row>
    <row r="16" spans="1:10" s="423" customFormat="1" x14ac:dyDescent="0.3">
      <c r="A16" s="434"/>
      <c r="B16" s="435"/>
      <c r="C16" s="492"/>
      <c r="D16" s="492"/>
      <c r="E16" s="436"/>
      <c r="F16" s="435"/>
      <c r="G16" s="437">
        <f t="shared" si="0"/>
        <v>0</v>
      </c>
    </row>
    <row r="17" spans="1:7" s="423" customFormat="1" x14ac:dyDescent="0.3">
      <c r="A17" s="434"/>
      <c r="B17" s="435"/>
      <c r="C17" s="492"/>
      <c r="D17" s="492"/>
      <c r="E17" s="436"/>
      <c r="F17" s="435"/>
      <c r="G17" s="437">
        <f t="shared" si="0"/>
        <v>0</v>
      </c>
    </row>
    <row r="18" spans="1:7" s="423" customFormat="1" x14ac:dyDescent="0.3">
      <c r="A18" s="434"/>
      <c r="B18" s="435"/>
      <c r="C18" s="492"/>
      <c r="D18" s="492"/>
      <c r="E18" s="436"/>
      <c r="F18" s="435"/>
      <c r="G18" s="437">
        <f t="shared" si="0"/>
        <v>0</v>
      </c>
    </row>
    <row r="19" spans="1:7" s="423" customFormat="1" x14ac:dyDescent="0.3">
      <c r="A19" s="434"/>
      <c r="B19" s="435"/>
      <c r="C19" s="492"/>
      <c r="D19" s="492"/>
      <c r="E19" s="436"/>
      <c r="F19" s="435"/>
      <c r="G19" s="437">
        <f t="shared" si="0"/>
        <v>0</v>
      </c>
    </row>
    <row r="20" spans="1:7" s="423" customFormat="1" x14ac:dyDescent="0.3">
      <c r="A20" s="434"/>
      <c r="B20" s="435"/>
      <c r="C20" s="492"/>
      <c r="D20" s="492"/>
      <c r="E20" s="436"/>
      <c r="F20" s="435"/>
      <c r="G20" s="437">
        <f t="shared" si="0"/>
        <v>0</v>
      </c>
    </row>
    <row r="21" spans="1:7" s="423" customFormat="1" x14ac:dyDescent="0.3">
      <c r="A21" s="434"/>
      <c r="B21" s="435"/>
      <c r="C21" s="492"/>
      <c r="D21" s="492"/>
      <c r="E21" s="436"/>
      <c r="F21" s="435"/>
      <c r="G21" s="437">
        <f t="shared" si="0"/>
        <v>0</v>
      </c>
    </row>
    <row r="22" spans="1:7" s="423" customFormat="1" x14ac:dyDescent="0.3">
      <c r="A22" s="434"/>
      <c r="B22" s="435"/>
      <c r="C22" s="492"/>
      <c r="D22" s="492"/>
      <c r="E22" s="436"/>
      <c r="F22" s="435"/>
      <c r="G22" s="437">
        <f t="shared" si="0"/>
        <v>0</v>
      </c>
    </row>
    <row r="23" spans="1:7" s="423" customFormat="1" x14ac:dyDescent="0.3">
      <c r="A23" s="434"/>
      <c r="B23" s="435"/>
      <c r="C23" s="492"/>
      <c r="D23" s="492"/>
      <c r="E23" s="436"/>
      <c r="F23" s="435"/>
      <c r="G23" s="437">
        <f t="shared" si="0"/>
        <v>0</v>
      </c>
    </row>
    <row r="24" spans="1:7" s="423" customFormat="1" x14ac:dyDescent="0.3">
      <c r="A24" s="434"/>
      <c r="B24" s="435"/>
      <c r="C24" s="492"/>
      <c r="D24" s="492"/>
      <c r="E24" s="436"/>
      <c r="F24" s="435"/>
      <c r="G24" s="437">
        <f t="shared" si="0"/>
        <v>0</v>
      </c>
    </row>
    <row r="25" spans="1:7" s="423" customFormat="1" x14ac:dyDescent="0.3">
      <c r="A25" s="434"/>
      <c r="B25" s="435"/>
      <c r="C25" s="492"/>
      <c r="D25" s="492"/>
      <c r="E25" s="436"/>
      <c r="F25" s="435"/>
      <c r="G25" s="437">
        <f t="shared" si="0"/>
        <v>0</v>
      </c>
    </row>
    <row r="26" spans="1:7" s="423" customFormat="1" x14ac:dyDescent="0.3">
      <c r="A26" s="434"/>
      <c r="B26" s="435"/>
      <c r="C26" s="492"/>
      <c r="D26" s="492"/>
      <c r="E26" s="436"/>
      <c r="F26" s="435"/>
      <c r="G26" s="437">
        <f t="shared" si="0"/>
        <v>0</v>
      </c>
    </row>
    <row r="27" spans="1:7" s="423" customFormat="1" x14ac:dyDescent="0.3">
      <c r="A27" s="434"/>
      <c r="B27" s="435"/>
      <c r="C27" s="492"/>
      <c r="D27" s="492"/>
      <c r="E27" s="436"/>
      <c r="F27" s="435"/>
      <c r="G27" s="437">
        <f t="shared" si="0"/>
        <v>0</v>
      </c>
    </row>
    <row r="28" spans="1:7" s="423" customFormat="1" x14ac:dyDescent="0.3">
      <c r="A28" s="434"/>
      <c r="B28" s="435"/>
      <c r="C28" s="492"/>
      <c r="D28" s="492"/>
      <c r="E28" s="436"/>
      <c r="F28" s="435"/>
      <c r="G28" s="437">
        <f t="shared" si="0"/>
        <v>0</v>
      </c>
    </row>
    <row r="29" spans="1:7" s="423" customFormat="1" x14ac:dyDescent="0.3">
      <c r="A29" s="434"/>
      <c r="B29" s="435"/>
      <c r="C29" s="492"/>
      <c r="D29" s="492"/>
      <c r="E29" s="436"/>
      <c r="F29" s="435"/>
      <c r="G29" s="437">
        <f t="shared" si="0"/>
        <v>0</v>
      </c>
    </row>
    <row r="30" spans="1:7" s="423" customFormat="1" x14ac:dyDescent="0.3">
      <c r="A30" s="434"/>
      <c r="B30" s="435"/>
      <c r="C30" s="492"/>
      <c r="D30" s="492"/>
      <c r="E30" s="436"/>
      <c r="F30" s="435"/>
      <c r="G30" s="437">
        <f t="shared" si="0"/>
        <v>0</v>
      </c>
    </row>
    <row r="31" spans="1:7" s="423" customFormat="1" x14ac:dyDescent="0.3">
      <c r="A31" s="434"/>
      <c r="B31" s="435"/>
      <c r="C31" s="492"/>
      <c r="D31" s="492"/>
      <c r="E31" s="436"/>
      <c r="F31" s="435"/>
      <c r="G31" s="437">
        <f t="shared" si="0"/>
        <v>0</v>
      </c>
    </row>
    <row r="32" spans="1:7" s="423" customFormat="1" x14ac:dyDescent="0.3">
      <c r="A32" s="434"/>
      <c r="B32" s="435"/>
      <c r="C32" s="492"/>
      <c r="D32" s="492"/>
      <c r="E32" s="436"/>
      <c r="F32" s="435"/>
      <c r="G32" s="437">
        <f t="shared" si="0"/>
        <v>0</v>
      </c>
    </row>
    <row r="33" spans="1:7" s="423" customFormat="1" x14ac:dyDescent="0.3">
      <c r="A33" s="434"/>
      <c r="B33" s="435"/>
      <c r="C33" s="492"/>
      <c r="D33" s="492"/>
      <c r="E33" s="436"/>
      <c r="F33" s="435"/>
      <c r="G33" s="437">
        <f t="shared" si="0"/>
        <v>0</v>
      </c>
    </row>
    <row r="34" spans="1:7" s="423" customFormat="1" x14ac:dyDescent="0.3">
      <c r="A34" s="434"/>
      <c r="B34" s="435"/>
      <c r="C34" s="492"/>
      <c r="D34" s="492"/>
      <c r="E34" s="436"/>
      <c r="F34" s="435"/>
      <c r="G34" s="437">
        <f t="shared" si="0"/>
        <v>0</v>
      </c>
    </row>
    <row r="35" spans="1:7" s="423" customFormat="1" x14ac:dyDescent="0.3">
      <c r="A35" s="434"/>
      <c r="B35" s="435"/>
      <c r="C35" s="492"/>
      <c r="D35" s="492"/>
      <c r="E35" s="436"/>
      <c r="F35" s="435"/>
      <c r="G35" s="437">
        <f t="shared" si="0"/>
        <v>0</v>
      </c>
    </row>
    <row r="36" spans="1:7" s="423" customFormat="1" x14ac:dyDescent="0.3">
      <c r="A36" s="434"/>
      <c r="B36" s="435"/>
      <c r="C36" s="492"/>
      <c r="D36" s="492"/>
      <c r="E36" s="436"/>
      <c r="F36" s="435"/>
      <c r="G36" s="437">
        <f t="shared" si="0"/>
        <v>0</v>
      </c>
    </row>
    <row r="37" spans="1:7" s="423" customFormat="1" x14ac:dyDescent="0.3">
      <c r="A37" s="434"/>
      <c r="B37" s="435"/>
      <c r="C37" s="492"/>
      <c r="D37" s="492"/>
      <c r="E37" s="436"/>
      <c r="F37" s="435"/>
      <c r="G37" s="437">
        <f t="shared" si="0"/>
        <v>0</v>
      </c>
    </row>
    <row r="38" spans="1:7" s="423" customFormat="1" x14ac:dyDescent="0.3">
      <c r="A38" s="434"/>
      <c r="B38" s="435"/>
      <c r="C38" s="492"/>
      <c r="D38" s="492"/>
      <c r="E38" s="436"/>
      <c r="F38" s="435"/>
      <c r="G38" s="437">
        <f t="shared" si="0"/>
        <v>0</v>
      </c>
    </row>
    <row r="39" spans="1:7" s="423" customFormat="1" x14ac:dyDescent="0.3">
      <c r="A39" s="434"/>
      <c r="B39" s="435"/>
      <c r="C39" s="492"/>
      <c r="D39" s="492"/>
      <c r="E39" s="436"/>
      <c r="F39" s="435"/>
      <c r="G39" s="437">
        <f t="shared" si="0"/>
        <v>0</v>
      </c>
    </row>
    <row r="40" spans="1:7" s="423" customFormat="1" x14ac:dyDescent="0.3">
      <c r="A40" s="434"/>
      <c r="B40" s="435"/>
      <c r="C40" s="492"/>
      <c r="D40" s="492"/>
      <c r="E40" s="436"/>
      <c r="F40" s="435"/>
      <c r="G40" s="437">
        <f t="shared" si="0"/>
        <v>0</v>
      </c>
    </row>
    <row r="41" spans="1:7" s="423" customFormat="1" x14ac:dyDescent="0.3">
      <c r="A41" s="434"/>
      <c r="B41" s="435"/>
      <c r="C41" s="492"/>
      <c r="D41" s="492"/>
      <c r="E41" s="436"/>
      <c r="F41" s="435"/>
      <c r="G41" s="437">
        <f t="shared" si="0"/>
        <v>0</v>
      </c>
    </row>
    <row r="42" spans="1:7" s="423" customFormat="1" x14ac:dyDescent="0.3">
      <c r="A42" s="434"/>
      <c r="B42" s="435"/>
      <c r="C42" s="492"/>
      <c r="D42" s="492"/>
      <c r="E42" s="436"/>
      <c r="F42" s="435"/>
      <c r="G42" s="437">
        <f t="shared" si="0"/>
        <v>0</v>
      </c>
    </row>
    <row r="43" spans="1:7" s="423" customFormat="1" x14ac:dyDescent="0.3">
      <c r="A43" s="434"/>
      <c r="B43" s="435"/>
      <c r="C43" s="492"/>
      <c r="D43" s="492"/>
      <c r="E43" s="436"/>
      <c r="F43" s="435"/>
      <c r="G43" s="437">
        <f t="shared" si="0"/>
        <v>0</v>
      </c>
    </row>
    <row r="44" spans="1:7" s="423" customFormat="1" x14ac:dyDescent="0.3">
      <c r="A44" s="434"/>
      <c r="B44" s="435"/>
      <c r="C44" s="492"/>
      <c r="D44" s="492"/>
      <c r="E44" s="436"/>
      <c r="F44" s="435"/>
      <c r="G44" s="437"/>
    </row>
    <row r="45" spans="1:7" s="423" customFormat="1" x14ac:dyDescent="0.3">
      <c r="A45" s="438"/>
      <c r="B45" s="435"/>
      <c r="C45" s="439" t="s">
        <v>2219</v>
      </c>
      <c r="D45" s="440" t="s">
        <v>2110</v>
      </c>
      <c r="E45" s="441">
        <f>SUM(E12:E44)</f>
        <v>0</v>
      </c>
      <c r="F45" s="441">
        <f>SUM(F12:F44)</f>
        <v>0</v>
      </c>
      <c r="G45" s="442">
        <f>+G12+E45-F45</f>
        <v>0</v>
      </c>
    </row>
    <row r="46" spans="1:7" s="423" customFormat="1" x14ac:dyDescent="0.3">
      <c r="A46" s="562" t="s">
        <v>2247</v>
      </c>
      <c r="B46" s="563"/>
      <c r="C46" s="563"/>
      <c r="D46" s="563"/>
      <c r="E46" s="563"/>
      <c r="F46" s="563"/>
      <c r="G46" s="564"/>
    </row>
    <row r="47" spans="1:7" s="423" customFormat="1" x14ac:dyDescent="0.3">
      <c r="A47" s="558" t="str">
        <f>+CONCATENATE(PROPER(IF(IF(IF(IF((INT(TEXT(G45,"###,##0.00"))-MOD(INT(TEXT(G45,"###,##0.00")),1000000))/1000000=0,"",CONCATENATE(VLOOKUP((INT(TEXT(G45,"###,##0.00"))-MOD(INT(TEXT(G45,"###,##0.00")),1000000))/1000000,word[],2,0)," Million"))="",IF((MOD(INT(TEXT(G45,"###,##0.00")),1000000)-MOD(MOD(INT(TEXT(G45,"###,##0.00")),1000000),1000))/1000=0,"",CONCATENATE(VLOOKUP((MOD(INT(TEXT(G45,"###,##0.00")),1000000)-MOD(MOD(INT(TEXT(G45,"###,##0.00")),1000000),1000))/1000,word[],2,0)," Thousand")),CONCATENATE(IF((INT(TEXT(G45,"###,##0.00"))-MOD(INT(TEXT(G45,"###,##0.00")),1000000))/1000000=0,"",CONCATENATE(VLOOKUP((INT(TEXT(G45,"###,##0.00"))-MOD(INT(TEXT(G45,"###,##0.00")),1000000))/1000000,word[],2,0)," Million"))," ",IF((MOD(INT(TEXT(G45,"###,##0.00")),1000000)-MOD(MOD(INT(TEXT(G45,"###,##0.00")),1000000),1000))/1000=0,"",CONCATENATE(VLOOKUP((MOD(INT(TEXT(G45,"###,##0.00")),1000000)-MOD(MOD(INT(TEXT(G45,"###,##0.00")),1000000),1000))/1000,word[],2,0)," Thousand"))))="",IF(MOD(MOD(INT(TEXT(G45,"###,##0.00")),1000000),1000)=0,"",VLOOKUP(MOD(MOD(INT(TEXT(G45,"###,##0.00")),1000000),1000),word[],2,0)),CONCATENATE(IF(IF((INT(TEXT(G45,"###,##0.00"))-MOD(INT(TEXT(G45,"###,##0.00")),1000000))/1000000=0,"",CONCATENATE(VLOOKUP((INT(TEXT(G45,"###,##0.00"))-MOD(INT(TEXT(G45,"###,##0.00")),1000000))/1000000,word[],2,0)," Million"))="",IF((MOD(INT(TEXT(G45,"###,##0.00")),1000000)-MOD(MOD(INT(TEXT(G45,"###,##0.00")),1000000),1000))/1000=0,"",CONCATENATE(VLOOKUP((MOD(INT(TEXT(G45,"###,##0.00")),1000000)-MOD(MOD(INT(TEXT(G45,"###,##0.00")),1000000),1000))/1000,word[],2,0)," Thousand")),CONCATENATE(IF((INT(TEXT(G45,"###,##0.00"))-MOD(INT(TEXT(G45,"###,##0.00")),1000000))/1000000=0,"",CONCATENATE(VLOOKUP((INT(TEXT(G45,"###,##0.00"))-MOD(INT(TEXT(G45,"###,##0.00")),1000000))/1000000,word[],2,0)," Million"))," ",IF((MOD(INT(TEXT(G45,"###,##0.00")),1000000)-MOD(MOD(INT(TEXT(G45,"###,##0.00")),1000000),1000))/1000=0,"",CONCATENATE(VLOOKUP((MOD(INT(TEXT(G45,"###,##0.00")),1000000)-MOD(MOD(INT(TEXT(G45,"###,##0.00")),1000000),1000))/1000,word[],2,0)," Thousand")))),," ",IF(MOD(MOD(INT(TEXT(G45,"###,##0.00")),1000000),1000)=0,"",VLOOKUP(MOD(MOD(INT(TEXT(G45,"###,##0.00")),1000000),1000),word[],2,0))))="",IF(ROUND(TRUNC(100*(TEXT(G45,"###,##0.00")-INT(TEXT(G45,"###,##0.00"))),2),1)=0,"00/100 Pesos Only",CONCATENATE(ROUND(TRUNC(100*(TEXT(G45,"###,##0.00")-INT(TEXT(G45,"###,##0.00"))),2),1),"/100 Pesos Only")),CONCATENATE(IF(IF(IF((INT(TEXT(G45,"###,##0.00"))-MOD(INT(TEXT(G45,"###,##0.00")),1000000))/1000000=0,"",CONCATENATE(VLOOKUP((INT(TEXT(G45,"###,##0.00"))-MOD(INT(TEXT(G45,"###,##0.00")),1000000))/1000000,word[],2,0)," Million"))="",IF((MOD(INT(TEXT(G45,"###,##0.00")),1000000)-MOD(MOD(INT(TEXT(G45,"###,##0.00")),1000000),1000))/1000=0,"",CONCATENATE(VLOOKUP((MOD(INT(TEXT(G45,"###,##0.00")),1000000)-MOD(MOD(INT(TEXT(G45,"###,##0.00")),1000000),1000))/1000,word[],2,0)," Thousand")),CONCATENATE(IF((INT(TEXT(G45,"###,##0.00"))-MOD(INT(TEXT(G45,"###,##0.00")),1000000))/1000000=0,"",CONCATENATE(VLOOKUP((INT(TEXT(G45,"###,##0.00"))-MOD(INT(TEXT(G45,"###,##0.00")),1000000))/1000000,word[],2,0)," Million"))," ",IF((MOD(INT(TEXT(G45,"###,##0.00")),1000000)-MOD(MOD(INT(TEXT(G45,"###,##0.00")),1000000),1000))/1000=0,"",CONCATENATE(VLOOKUP((MOD(INT(TEXT(G45,"###,##0.00")),1000000)-MOD(MOD(INT(TEXT(G45,"###,##0.00")),1000000),1000))/1000,word[],2,0)," Thousand"))))="",IF(MOD(MOD(INT(TEXT(G45,"###,##0.00")),1000000),1000)=0,"",VLOOKUP(MOD(MOD(INT(TEXT(G45,"###,##0.00")),1000000),1000),word[],2,0)),CONCATENATE(IF(IF((INT(TEXT(G45,"###,##0.00"))-MOD(INT(TEXT(G45,"###,##0.00")),1000000))/1000000=0,"",CONCATENATE(VLOOKUP((INT(TEXT(G45,"###,##0.00"))-MOD(INT(TEXT(G45,"###,##0.00")),1000000))/1000000,word[],2,0)," Million"))="",IF((MOD(INT(TEXT(G45,"###,##0.00")),1000000)-MOD(MOD(INT(TEXT(G45,"###,##0.00")),1000000),1000))/1000=0,"",CONCATENATE(VLOOKUP((MOD(INT(TEXT(G45,"###,##0.00")),1000000)-MOD(MOD(INT(TEXT(G45,"###,##0.00")),1000000),1000))/1000,word[],2,0)," Thousand")),CONCATENATE(IF((INT(TEXT(G45,"###,##0.00"))-MOD(INT(TEXT(G45,"###,##0.00")),1000000))/1000000=0,"",CONCATENATE(VLOOKUP((INT(TEXT(G45,"###,##0.00"))-MOD(INT(TEXT(G45,"###,##0.00")),1000000))/1000000,word[],2,0)," Million"))," ",IF((MOD(INT(TEXT(G45,"###,##0.00")),1000000)-MOD(MOD(INT(TEXT(G45,"###,##0.00")),1000000),1000))/1000=0,"",CONCATENATE(VLOOKUP((MOD(INT(TEXT(G45,"###,##0.00")),1000000)-MOD(MOD(INT(TEXT(G45,"###,##0.00")),1000000),1000))/1000,word[],2,0)," Thousand")))),," ",IF(MOD(MOD(INT(TEXT(G45,"###,##0.00")),1000000),1000)=0,"",VLOOKUP(MOD(MOD(INT(TEXT(G45,"###,##0.00")),1000000),1000),word[],2,0))))," &amp; ",IF(ROUND(TRUNC(100*(TEXT(G45,"###,##0.00")-INT(TEXT(G45,"###,##0.00"))),2),1)=0,"00/100 Pesos Only",CONCATENATE(ROUND(TRUNC(100*(TEXT(G45,"###,##0.00")-INT(TEXT(G45,"###,##0.00"))),2),1),"/100 Pesos Only")))))," (Php",TEXT(G45," #,##0.00)"))</f>
        <v>00/100 Pesos Only (Php 0.00)</v>
      </c>
      <c r="B47" s="556"/>
      <c r="C47" s="556"/>
      <c r="D47" s="556"/>
      <c r="E47" s="556" t="s">
        <v>2246</v>
      </c>
      <c r="F47" s="556"/>
      <c r="G47" s="557"/>
    </row>
    <row r="48" spans="1:7" s="423" customFormat="1" ht="40.5" customHeight="1" x14ac:dyDescent="0.3">
      <c r="A48" s="493"/>
      <c r="B48" s="494"/>
      <c r="C48" s="494"/>
      <c r="D48" s="494"/>
      <c r="E48" s="494"/>
      <c r="F48" s="494"/>
      <c r="G48" s="495"/>
    </row>
    <row r="49" spans="1:7" s="423" customFormat="1" x14ac:dyDescent="0.3">
      <c r="A49" s="443"/>
      <c r="B49" s="426"/>
      <c r="C49" s="426"/>
      <c r="D49" s="426"/>
      <c r="E49" s="426"/>
      <c r="F49" s="426"/>
      <c r="G49" s="427"/>
    </row>
    <row r="50" spans="1:7" s="423" customFormat="1" x14ac:dyDescent="0.3">
      <c r="A50" s="443"/>
      <c r="B50" s="426"/>
      <c r="C50" s="426"/>
      <c r="D50" s="426"/>
      <c r="E50" s="551" t="str">
        <f>+A9</f>
        <v>(Name of School Head/Disbursing Officer)</v>
      </c>
      <c r="F50" s="551"/>
      <c r="G50" s="552"/>
    </row>
    <row r="51" spans="1:7" s="423" customFormat="1" x14ac:dyDescent="0.3">
      <c r="A51" s="443"/>
      <c r="B51" s="426"/>
      <c r="C51" s="426"/>
      <c r="D51" s="426"/>
      <c r="E51" s="546" t="str">
        <f>+A10</f>
        <v xml:space="preserve"> Accountable Officer</v>
      </c>
      <c r="F51" s="546"/>
      <c r="G51" s="547"/>
    </row>
    <row r="52" spans="1:7" s="423" customFormat="1" x14ac:dyDescent="0.3">
      <c r="A52" s="444"/>
      <c r="B52" s="445"/>
      <c r="C52" s="445"/>
      <c r="D52" s="445"/>
      <c r="E52" s="445"/>
      <c r="F52" s="445"/>
      <c r="G52" s="446"/>
    </row>
    <row r="53" spans="1:7" s="423" customFormat="1" x14ac:dyDescent="0.3">
      <c r="A53" s="426" t="s">
        <v>2220</v>
      </c>
      <c r="B53" s="426"/>
      <c r="C53" s="426"/>
      <c r="D53" s="426"/>
      <c r="E53" s="426"/>
      <c r="F53" s="426"/>
      <c r="G53" s="426"/>
    </row>
    <row r="54" spans="1:7" x14ac:dyDescent="0.3">
      <c r="C54" s="426"/>
      <c r="D54" s="426"/>
      <c r="E54" s="426"/>
      <c r="F54" s="426"/>
      <c r="G54" s="426"/>
    </row>
  </sheetData>
  <mergeCells count="14">
    <mergeCell ref="E50:G50"/>
    <mergeCell ref="E51:G51"/>
    <mergeCell ref="A9:C9"/>
    <mergeCell ref="F9:G9"/>
    <mergeCell ref="E47:G47"/>
    <mergeCell ref="A47:D47"/>
    <mergeCell ref="A10:C10"/>
    <mergeCell ref="F10:G10"/>
    <mergeCell ref="A46:G46"/>
    <mergeCell ref="A4:G4"/>
    <mergeCell ref="A5:G5"/>
    <mergeCell ref="A6:G6"/>
    <mergeCell ref="A7:G7"/>
    <mergeCell ref="A8:G8"/>
  </mergeCells>
  <printOptions horizontalCentered="1"/>
  <pageMargins left="0.3" right="0.3" top="0.75" bottom="0.75" header="0.5" footer="0.5"/>
  <pageSetup paperSize="9" scale="74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4"/>
  <sheetViews>
    <sheetView workbookViewId="0">
      <selection activeCell="C2" sqref="C2"/>
    </sheetView>
  </sheetViews>
  <sheetFormatPr defaultRowHeight="15" x14ac:dyDescent="0.25"/>
  <cols>
    <col min="1" max="1" width="13.140625" customWidth="1"/>
    <col min="2" max="2" width="47.140625" bestFit="1" customWidth="1"/>
    <col min="3" max="3" width="14.140625" customWidth="1"/>
  </cols>
  <sheetData>
    <row r="1" spans="1:3" x14ac:dyDescent="0.25">
      <c r="A1" t="s">
        <v>1572</v>
      </c>
      <c r="B1" t="s">
        <v>1573</v>
      </c>
      <c r="C1" t="s">
        <v>1574</v>
      </c>
    </row>
    <row r="2" spans="1:3" x14ac:dyDescent="0.25">
      <c r="A2" t="s">
        <v>1559</v>
      </c>
      <c r="B2" t="s">
        <v>1546</v>
      </c>
      <c r="C2" t="str">
        <f>+CONCATENATE(Table5[[#This Row],[code]]," - ",Table5[[#This Row],[description]])</f>
        <v>0300010 - Regional Office X - Proper</v>
      </c>
    </row>
    <row r="3" spans="1:3" x14ac:dyDescent="0.25">
      <c r="A3" t="s">
        <v>1560</v>
      </c>
      <c r="B3" t="s">
        <v>1547</v>
      </c>
      <c r="C3" t="str">
        <f>+CONCATENATE(Table5[[#This Row],[code]]," - ",Table5[[#This Row],[description]])</f>
        <v>1800147 - Bukidnon 1st District Engineering Office</v>
      </c>
    </row>
    <row r="4" spans="1:3" x14ac:dyDescent="0.25">
      <c r="A4" t="s">
        <v>1561</v>
      </c>
      <c r="B4" t="s">
        <v>1548</v>
      </c>
      <c r="C4" t="str">
        <f>+CONCATENATE(Table5[[#This Row],[code]]," - ",Table5[[#This Row],[description]])</f>
        <v>1800148 - Bukidnon 2nd District Engineering Office</v>
      </c>
    </row>
    <row r="5" spans="1:3" x14ac:dyDescent="0.25">
      <c r="A5" t="s">
        <v>1562</v>
      </c>
      <c r="B5" t="s">
        <v>1549</v>
      </c>
      <c r="C5" t="str">
        <f>+CONCATENATE(Table5[[#This Row],[code]]," - ",Table5[[#This Row],[description]])</f>
        <v>1800149 - Bukidnon 3rd District Engineering Office</v>
      </c>
    </row>
    <row r="6" spans="1:3" x14ac:dyDescent="0.25">
      <c r="A6" t="s">
        <v>1563</v>
      </c>
      <c r="B6" t="s">
        <v>1550</v>
      </c>
      <c r="C6" t="str">
        <f>+CONCATENATE(Table5[[#This Row],[code]]," - ",Table5[[#This Row],[description]])</f>
        <v>1800150 - Cagayan de Oro City 1st District Engineering Office</v>
      </c>
    </row>
    <row r="7" spans="1:3" x14ac:dyDescent="0.25">
      <c r="A7" t="s">
        <v>1564</v>
      </c>
      <c r="B7" t="s">
        <v>1551</v>
      </c>
      <c r="C7" t="str">
        <f>+CONCATENATE(Table5[[#This Row],[code]]," - ",Table5[[#This Row],[description]])</f>
        <v>1800151 - Cagayan de Oro City 2nd District Engineering Office</v>
      </c>
    </row>
    <row r="8" spans="1:3" x14ac:dyDescent="0.25">
      <c r="A8" t="s">
        <v>1565</v>
      </c>
      <c r="B8" t="s">
        <v>1552</v>
      </c>
      <c r="C8" t="str">
        <f>+CONCATENATE(Table5[[#This Row],[code]]," - ",Table5[[#This Row],[description]])</f>
        <v>1800152 - Camiguin District Engineering Office</v>
      </c>
    </row>
    <row r="9" spans="1:3" x14ac:dyDescent="0.25">
      <c r="A9" t="s">
        <v>1566</v>
      </c>
      <c r="B9" t="s">
        <v>1553</v>
      </c>
      <c r="C9" t="str">
        <f>+CONCATENATE(Table5[[#This Row],[code]]," - ",Table5[[#This Row],[description]])</f>
        <v>1800153 - Lanao del Norte 1st District Engineering Office</v>
      </c>
    </row>
    <row r="10" spans="1:3" x14ac:dyDescent="0.25">
      <c r="A10" t="s">
        <v>1567</v>
      </c>
      <c r="B10" t="s">
        <v>1554</v>
      </c>
      <c r="C10" t="str">
        <f>+CONCATENATE(Table5[[#This Row],[code]]," - ",Table5[[#This Row],[description]])</f>
        <v>1800154 - Lanao del Norte 2nd District Engineering Office</v>
      </c>
    </row>
    <row r="11" spans="1:3" x14ac:dyDescent="0.25">
      <c r="A11" t="s">
        <v>1568</v>
      </c>
      <c r="B11" t="s">
        <v>1555</v>
      </c>
      <c r="C11" t="str">
        <f>+CONCATENATE(Table5[[#This Row],[code]]," - ",Table5[[#This Row],[description]])</f>
        <v>1800155 - Misamis Occidental District Engineering Office</v>
      </c>
    </row>
    <row r="12" spans="1:3" x14ac:dyDescent="0.25">
      <c r="A12" t="s">
        <v>1569</v>
      </c>
      <c r="B12" t="s">
        <v>1556</v>
      </c>
      <c r="C12" t="str">
        <f>+CONCATENATE(Table5[[#This Row],[code]]," - ",Table5[[#This Row],[description]])</f>
        <v>1800156 - Misamis Occidental 2nd District Engineering Office</v>
      </c>
    </row>
    <row r="13" spans="1:3" x14ac:dyDescent="0.25">
      <c r="A13" t="s">
        <v>1570</v>
      </c>
      <c r="B13" t="s">
        <v>1557</v>
      </c>
      <c r="C13" t="str">
        <f>+CONCATENATE(Table5[[#This Row],[code]]," - ",Table5[[#This Row],[description]])</f>
        <v>1800157 - Misamis Oriental 1st District Engineering Office</v>
      </c>
    </row>
    <row r="14" spans="1:3" x14ac:dyDescent="0.25">
      <c r="A14" t="s">
        <v>1571</v>
      </c>
      <c r="B14" t="s">
        <v>1558</v>
      </c>
      <c r="C14" t="str">
        <f>+CONCATENATE(Table5[[#This Row],[code]]," - ",Table5[[#This Row],[description]])</f>
        <v>1800158 - Misamis Oriental 2nd District Engineering Office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6"/>
  <sheetViews>
    <sheetView workbookViewId="0">
      <selection activeCell="A2" sqref="A2:B4"/>
    </sheetView>
  </sheetViews>
  <sheetFormatPr defaultRowHeight="15.75" x14ac:dyDescent="0.25"/>
  <cols>
    <col min="1" max="1" width="91.28515625" style="468" bestFit="1" customWidth="1"/>
    <col min="2" max="2" width="9.140625" style="536"/>
    <col min="3" max="16384" width="9.140625" style="468"/>
  </cols>
  <sheetData>
    <row r="1" spans="1:3" x14ac:dyDescent="0.25">
      <c r="A1" s="498" t="s">
        <v>1544</v>
      </c>
      <c r="B1" s="498" t="s">
        <v>2126</v>
      </c>
    </row>
    <row r="2" spans="1:3" x14ac:dyDescent="0.25">
      <c r="A2" s="468" t="s">
        <v>2257</v>
      </c>
      <c r="B2" s="498" t="s">
        <v>2250</v>
      </c>
      <c r="C2" s="468">
        <v>2</v>
      </c>
    </row>
    <row r="3" spans="1:3" x14ac:dyDescent="0.25">
      <c r="A3" s="468" t="s">
        <v>2258</v>
      </c>
      <c r="B3" s="498" t="s">
        <v>2251</v>
      </c>
      <c r="C3" s="468">
        <v>1</v>
      </c>
    </row>
    <row r="4" spans="1:3" x14ac:dyDescent="0.25">
      <c r="A4" s="468" t="s">
        <v>2259</v>
      </c>
      <c r="B4" s="498" t="s">
        <v>2260</v>
      </c>
      <c r="C4" s="468">
        <v>5</v>
      </c>
    </row>
    <row r="5" spans="1:3" x14ac:dyDescent="0.25">
      <c r="A5" s="468" t="s">
        <v>2261</v>
      </c>
      <c r="B5" s="498" t="s">
        <v>2254</v>
      </c>
      <c r="C5" s="468">
        <v>5</v>
      </c>
    </row>
    <row r="6" spans="1:3" x14ac:dyDescent="0.25">
      <c r="A6" s="468" t="s">
        <v>2255</v>
      </c>
      <c r="B6" s="498" t="s">
        <v>2256</v>
      </c>
      <c r="C6" s="468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26"/>
  <sheetViews>
    <sheetView topLeftCell="A2" workbookViewId="0">
      <selection activeCell="C13" sqref="C13"/>
    </sheetView>
  </sheetViews>
  <sheetFormatPr defaultRowHeight="16.5" x14ac:dyDescent="0.3"/>
  <cols>
    <col min="1" max="1" width="18.28515625" style="424" customWidth="1"/>
    <col min="2" max="2" width="8.140625" style="424" customWidth="1"/>
    <col min="3" max="3" width="9.7109375" style="424" customWidth="1"/>
    <col min="4" max="4" width="9.28515625" style="424" customWidth="1"/>
    <col min="5" max="5" width="4" style="424" customWidth="1"/>
    <col min="6" max="6" width="12.42578125" style="424" customWidth="1"/>
    <col min="7" max="7" width="8.7109375" style="424" customWidth="1"/>
    <col min="8" max="8" width="4.7109375" style="424" customWidth="1"/>
    <col min="9" max="10" width="9.7109375" style="424" customWidth="1"/>
    <col min="11" max="11" width="4.85546875" style="424" customWidth="1"/>
    <col min="12" max="12" width="8.140625" style="424" customWidth="1"/>
    <col min="13" max="13" width="8.5703125" style="424" customWidth="1"/>
    <col min="14" max="256" width="9.140625" style="424"/>
    <col min="257" max="257" width="18.28515625" style="424" customWidth="1"/>
    <col min="258" max="258" width="8.140625" style="424" customWidth="1"/>
    <col min="259" max="259" width="9.7109375" style="424" customWidth="1"/>
    <col min="260" max="260" width="9.28515625" style="424" customWidth="1"/>
    <col min="261" max="261" width="4" style="424" customWidth="1"/>
    <col min="262" max="262" width="12.42578125" style="424" customWidth="1"/>
    <col min="263" max="263" width="8.7109375" style="424" customWidth="1"/>
    <col min="264" max="264" width="4.7109375" style="424" customWidth="1"/>
    <col min="265" max="266" width="9.7109375" style="424" customWidth="1"/>
    <col min="267" max="267" width="4.85546875" style="424" customWidth="1"/>
    <col min="268" max="268" width="8.140625" style="424" customWidth="1"/>
    <col min="269" max="269" width="8.5703125" style="424" customWidth="1"/>
    <col min="270" max="512" width="9.140625" style="424"/>
    <col min="513" max="513" width="18.28515625" style="424" customWidth="1"/>
    <col min="514" max="514" width="8.140625" style="424" customWidth="1"/>
    <col min="515" max="515" width="9.7109375" style="424" customWidth="1"/>
    <col min="516" max="516" width="9.28515625" style="424" customWidth="1"/>
    <col min="517" max="517" width="4" style="424" customWidth="1"/>
    <col min="518" max="518" width="12.42578125" style="424" customWidth="1"/>
    <col min="519" max="519" width="8.7109375" style="424" customWidth="1"/>
    <col min="520" max="520" width="4.7109375" style="424" customWidth="1"/>
    <col min="521" max="522" width="9.7109375" style="424" customWidth="1"/>
    <col min="523" max="523" width="4.85546875" style="424" customWidth="1"/>
    <col min="524" max="524" width="8.140625" style="424" customWidth="1"/>
    <col min="525" max="525" width="8.5703125" style="424" customWidth="1"/>
    <col min="526" max="768" width="9.140625" style="424"/>
    <col min="769" max="769" width="18.28515625" style="424" customWidth="1"/>
    <col min="770" max="770" width="8.140625" style="424" customWidth="1"/>
    <col min="771" max="771" width="9.7109375" style="424" customWidth="1"/>
    <col min="772" max="772" width="9.28515625" style="424" customWidth="1"/>
    <col min="773" max="773" width="4" style="424" customWidth="1"/>
    <col min="774" max="774" width="12.42578125" style="424" customWidth="1"/>
    <col min="775" max="775" width="8.7109375" style="424" customWidth="1"/>
    <col min="776" max="776" width="4.7109375" style="424" customWidth="1"/>
    <col min="777" max="778" width="9.7109375" style="424" customWidth="1"/>
    <col min="779" max="779" width="4.85546875" style="424" customWidth="1"/>
    <col min="780" max="780" width="8.140625" style="424" customWidth="1"/>
    <col min="781" max="781" width="8.5703125" style="424" customWidth="1"/>
    <col min="782" max="1024" width="9.140625" style="424"/>
    <col min="1025" max="1025" width="18.28515625" style="424" customWidth="1"/>
    <col min="1026" max="1026" width="8.140625" style="424" customWidth="1"/>
    <col min="1027" max="1027" width="9.7109375" style="424" customWidth="1"/>
    <col min="1028" max="1028" width="9.28515625" style="424" customWidth="1"/>
    <col min="1029" max="1029" width="4" style="424" customWidth="1"/>
    <col min="1030" max="1030" width="12.42578125" style="424" customWidth="1"/>
    <col min="1031" max="1031" width="8.7109375" style="424" customWidth="1"/>
    <col min="1032" max="1032" width="4.7109375" style="424" customWidth="1"/>
    <col min="1033" max="1034" width="9.7109375" style="424" customWidth="1"/>
    <col min="1035" max="1035" width="4.85546875" style="424" customWidth="1"/>
    <col min="1036" max="1036" width="8.140625" style="424" customWidth="1"/>
    <col min="1037" max="1037" width="8.5703125" style="424" customWidth="1"/>
    <col min="1038" max="1280" width="9.140625" style="424"/>
    <col min="1281" max="1281" width="18.28515625" style="424" customWidth="1"/>
    <col min="1282" max="1282" width="8.140625" style="424" customWidth="1"/>
    <col min="1283" max="1283" width="9.7109375" style="424" customWidth="1"/>
    <col min="1284" max="1284" width="9.28515625" style="424" customWidth="1"/>
    <col min="1285" max="1285" width="4" style="424" customWidth="1"/>
    <col min="1286" max="1286" width="12.42578125" style="424" customWidth="1"/>
    <col min="1287" max="1287" width="8.7109375" style="424" customWidth="1"/>
    <col min="1288" max="1288" width="4.7109375" style="424" customWidth="1"/>
    <col min="1289" max="1290" width="9.7109375" style="424" customWidth="1"/>
    <col min="1291" max="1291" width="4.85546875" style="424" customWidth="1"/>
    <col min="1292" max="1292" width="8.140625" style="424" customWidth="1"/>
    <col min="1293" max="1293" width="8.5703125" style="424" customWidth="1"/>
    <col min="1294" max="1536" width="9.140625" style="424"/>
    <col min="1537" max="1537" width="18.28515625" style="424" customWidth="1"/>
    <col min="1538" max="1538" width="8.140625" style="424" customWidth="1"/>
    <col min="1539" max="1539" width="9.7109375" style="424" customWidth="1"/>
    <col min="1540" max="1540" width="9.28515625" style="424" customWidth="1"/>
    <col min="1541" max="1541" width="4" style="424" customWidth="1"/>
    <col min="1542" max="1542" width="12.42578125" style="424" customWidth="1"/>
    <col min="1543" max="1543" width="8.7109375" style="424" customWidth="1"/>
    <col min="1544" max="1544" width="4.7109375" style="424" customWidth="1"/>
    <col min="1545" max="1546" width="9.7109375" style="424" customWidth="1"/>
    <col min="1547" max="1547" width="4.85546875" style="424" customWidth="1"/>
    <col min="1548" max="1548" width="8.140625" style="424" customWidth="1"/>
    <col min="1549" max="1549" width="8.5703125" style="424" customWidth="1"/>
    <col min="1550" max="1792" width="9.140625" style="424"/>
    <col min="1793" max="1793" width="18.28515625" style="424" customWidth="1"/>
    <col min="1794" max="1794" width="8.140625" style="424" customWidth="1"/>
    <col min="1795" max="1795" width="9.7109375" style="424" customWidth="1"/>
    <col min="1796" max="1796" width="9.28515625" style="424" customWidth="1"/>
    <col min="1797" max="1797" width="4" style="424" customWidth="1"/>
    <col min="1798" max="1798" width="12.42578125" style="424" customWidth="1"/>
    <col min="1799" max="1799" width="8.7109375" style="424" customWidth="1"/>
    <col min="1800" max="1800" width="4.7109375" style="424" customWidth="1"/>
    <col min="1801" max="1802" width="9.7109375" style="424" customWidth="1"/>
    <col min="1803" max="1803" width="4.85546875" style="424" customWidth="1"/>
    <col min="1804" max="1804" width="8.140625" style="424" customWidth="1"/>
    <col min="1805" max="1805" width="8.5703125" style="424" customWidth="1"/>
    <col min="1806" max="2048" width="9.140625" style="424"/>
    <col min="2049" max="2049" width="18.28515625" style="424" customWidth="1"/>
    <col min="2050" max="2050" width="8.140625" style="424" customWidth="1"/>
    <col min="2051" max="2051" width="9.7109375" style="424" customWidth="1"/>
    <col min="2052" max="2052" width="9.28515625" style="424" customWidth="1"/>
    <col min="2053" max="2053" width="4" style="424" customWidth="1"/>
    <col min="2054" max="2054" width="12.42578125" style="424" customWidth="1"/>
    <col min="2055" max="2055" width="8.7109375" style="424" customWidth="1"/>
    <col min="2056" max="2056" width="4.7109375" style="424" customWidth="1"/>
    <col min="2057" max="2058" width="9.7109375" style="424" customWidth="1"/>
    <col min="2059" max="2059" width="4.85546875" style="424" customWidth="1"/>
    <col min="2060" max="2060" width="8.140625" style="424" customWidth="1"/>
    <col min="2061" max="2061" width="8.5703125" style="424" customWidth="1"/>
    <col min="2062" max="2304" width="9.140625" style="424"/>
    <col min="2305" max="2305" width="18.28515625" style="424" customWidth="1"/>
    <col min="2306" max="2306" width="8.140625" style="424" customWidth="1"/>
    <col min="2307" max="2307" width="9.7109375" style="424" customWidth="1"/>
    <col min="2308" max="2308" width="9.28515625" style="424" customWidth="1"/>
    <col min="2309" max="2309" width="4" style="424" customWidth="1"/>
    <col min="2310" max="2310" width="12.42578125" style="424" customWidth="1"/>
    <col min="2311" max="2311" width="8.7109375" style="424" customWidth="1"/>
    <col min="2312" max="2312" width="4.7109375" style="424" customWidth="1"/>
    <col min="2313" max="2314" width="9.7109375" style="424" customWidth="1"/>
    <col min="2315" max="2315" width="4.85546875" style="424" customWidth="1"/>
    <col min="2316" max="2316" width="8.140625" style="424" customWidth="1"/>
    <col min="2317" max="2317" width="8.5703125" style="424" customWidth="1"/>
    <col min="2318" max="2560" width="9.140625" style="424"/>
    <col min="2561" max="2561" width="18.28515625" style="424" customWidth="1"/>
    <col min="2562" max="2562" width="8.140625" style="424" customWidth="1"/>
    <col min="2563" max="2563" width="9.7109375" style="424" customWidth="1"/>
    <col min="2564" max="2564" width="9.28515625" style="424" customWidth="1"/>
    <col min="2565" max="2565" width="4" style="424" customWidth="1"/>
    <col min="2566" max="2566" width="12.42578125" style="424" customWidth="1"/>
    <col min="2567" max="2567" width="8.7109375" style="424" customWidth="1"/>
    <col min="2568" max="2568" width="4.7109375" style="424" customWidth="1"/>
    <col min="2569" max="2570" width="9.7109375" style="424" customWidth="1"/>
    <col min="2571" max="2571" width="4.85546875" style="424" customWidth="1"/>
    <col min="2572" max="2572" width="8.140625" style="424" customWidth="1"/>
    <col min="2573" max="2573" width="8.5703125" style="424" customWidth="1"/>
    <col min="2574" max="2816" width="9.140625" style="424"/>
    <col min="2817" max="2817" width="18.28515625" style="424" customWidth="1"/>
    <col min="2818" max="2818" width="8.140625" style="424" customWidth="1"/>
    <col min="2819" max="2819" width="9.7109375" style="424" customWidth="1"/>
    <col min="2820" max="2820" width="9.28515625" style="424" customWidth="1"/>
    <col min="2821" max="2821" width="4" style="424" customWidth="1"/>
    <col min="2822" max="2822" width="12.42578125" style="424" customWidth="1"/>
    <col min="2823" max="2823" width="8.7109375" style="424" customWidth="1"/>
    <col min="2824" max="2824" width="4.7109375" style="424" customWidth="1"/>
    <col min="2825" max="2826" width="9.7109375" style="424" customWidth="1"/>
    <col min="2827" max="2827" width="4.85546875" style="424" customWidth="1"/>
    <col min="2828" max="2828" width="8.140625" style="424" customWidth="1"/>
    <col min="2829" max="2829" width="8.5703125" style="424" customWidth="1"/>
    <col min="2830" max="3072" width="9.140625" style="424"/>
    <col min="3073" max="3073" width="18.28515625" style="424" customWidth="1"/>
    <col min="3074" max="3074" width="8.140625" style="424" customWidth="1"/>
    <col min="3075" max="3075" width="9.7109375" style="424" customWidth="1"/>
    <col min="3076" max="3076" width="9.28515625" style="424" customWidth="1"/>
    <col min="3077" max="3077" width="4" style="424" customWidth="1"/>
    <col min="3078" max="3078" width="12.42578125" style="424" customWidth="1"/>
    <col min="3079" max="3079" width="8.7109375" style="424" customWidth="1"/>
    <col min="3080" max="3080" width="4.7109375" style="424" customWidth="1"/>
    <col min="3081" max="3082" width="9.7109375" style="424" customWidth="1"/>
    <col min="3083" max="3083" width="4.85546875" style="424" customWidth="1"/>
    <col min="3084" max="3084" width="8.140625" style="424" customWidth="1"/>
    <col min="3085" max="3085" width="8.5703125" style="424" customWidth="1"/>
    <col min="3086" max="3328" width="9.140625" style="424"/>
    <col min="3329" max="3329" width="18.28515625" style="424" customWidth="1"/>
    <col min="3330" max="3330" width="8.140625" style="424" customWidth="1"/>
    <col min="3331" max="3331" width="9.7109375" style="424" customWidth="1"/>
    <col min="3332" max="3332" width="9.28515625" style="424" customWidth="1"/>
    <col min="3333" max="3333" width="4" style="424" customWidth="1"/>
    <col min="3334" max="3334" width="12.42578125" style="424" customWidth="1"/>
    <col min="3335" max="3335" width="8.7109375" style="424" customWidth="1"/>
    <col min="3336" max="3336" width="4.7109375" style="424" customWidth="1"/>
    <col min="3337" max="3338" width="9.7109375" style="424" customWidth="1"/>
    <col min="3339" max="3339" width="4.85546875" style="424" customWidth="1"/>
    <col min="3340" max="3340" width="8.140625" style="424" customWidth="1"/>
    <col min="3341" max="3341" width="8.5703125" style="424" customWidth="1"/>
    <col min="3342" max="3584" width="9.140625" style="424"/>
    <col min="3585" max="3585" width="18.28515625" style="424" customWidth="1"/>
    <col min="3586" max="3586" width="8.140625" style="424" customWidth="1"/>
    <col min="3587" max="3587" width="9.7109375" style="424" customWidth="1"/>
    <col min="3588" max="3588" width="9.28515625" style="424" customWidth="1"/>
    <col min="3589" max="3589" width="4" style="424" customWidth="1"/>
    <col min="3590" max="3590" width="12.42578125" style="424" customWidth="1"/>
    <col min="3591" max="3591" width="8.7109375" style="424" customWidth="1"/>
    <col min="3592" max="3592" width="4.7109375" style="424" customWidth="1"/>
    <col min="3593" max="3594" width="9.7109375" style="424" customWidth="1"/>
    <col min="3595" max="3595" width="4.85546875" style="424" customWidth="1"/>
    <col min="3596" max="3596" width="8.140625" style="424" customWidth="1"/>
    <col min="3597" max="3597" width="8.5703125" style="424" customWidth="1"/>
    <col min="3598" max="3840" width="9.140625" style="424"/>
    <col min="3841" max="3841" width="18.28515625" style="424" customWidth="1"/>
    <col min="3842" max="3842" width="8.140625" style="424" customWidth="1"/>
    <col min="3843" max="3843" width="9.7109375" style="424" customWidth="1"/>
    <col min="3844" max="3844" width="9.28515625" style="424" customWidth="1"/>
    <col min="3845" max="3845" width="4" style="424" customWidth="1"/>
    <col min="3846" max="3846" width="12.42578125" style="424" customWidth="1"/>
    <col min="3847" max="3847" width="8.7109375" style="424" customWidth="1"/>
    <col min="3848" max="3848" width="4.7109375" style="424" customWidth="1"/>
    <col min="3849" max="3850" width="9.7109375" style="424" customWidth="1"/>
    <col min="3851" max="3851" width="4.85546875" style="424" customWidth="1"/>
    <col min="3852" max="3852" width="8.140625" style="424" customWidth="1"/>
    <col min="3853" max="3853" width="8.5703125" style="424" customWidth="1"/>
    <col min="3854" max="4096" width="9.140625" style="424"/>
    <col min="4097" max="4097" width="18.28515625" style="424" customWidth="1"/>
    <col min="4098" max="4098" width="8.140625" style="424" customWidth="1"/>
    <col min="4099" max="4099" width="9.7109375" style="424" customWidth="1"/>
    <col min="4100" max="4100" width="9.28515625" style="424" customWidth="1"/>
    <col min="4101" max="4101" width="4" style="424" customWidth="1"/>
    <col min="4102" max="4102" width="12.42578125" style="424" customWidth="1"/>
    <col min="4103" max="4103" width="8.7109375" style="424" customWidth="1"/>
    <col min="4104" max="4104" width="4.7109375" style="424" customWidth="1"/>
    <col min="4105" max="4106" width="9.7109375" style="424" customWidth="1"/>
    <col min="4107" max="4107" width="4.85546875" style="424" customWidth="1"/>
    <col min="4108" max="4108" width="8.140625" style="424" customWidth="1"/>
    <col min="4109" max="4109" width="8.5703125" style="424" customWidth="1"/>
    <col min="4110" max="4352" width="9.140625" style="424"/>
    <col min="4353" max="4353" width="18.28515625" style="424" customWidth="1"/>
    <col min="4354" max="4354" width="8.140625" style="424" customWidth="1"/>
    <col min="4355" max="4355" width="9.7109375" style="424" customWidth="1"/>
    <col min="4356" max="4356" width="9.28515625" style="424" customWidth="1"/>
    <col min="4357" max="4357" width="4" style="424" customWidth="1"/>
    <col min="4358" max="4358" width="12.42578125" style="424" customWidth="1"/>
    <col min="4359" max="4359" width="8.7109375" style="424" customWidth="1"/>
    <col min="4360" max="4360" width="4.7109375" style="424" customWidth="1"/>
    <col min="4361" max="4362" width="9.7109375" style="424" customWidth="1"/>
    <col min="4363" max="4363" width="4.85546875" style="424" customWidth="1"/>
    <col min="4364" max="4364" width="8.140625" style="424" customWidth="1"/>
    <col min="4365" max="4365" width="8.5703125" style="424" customWidth="1"/>
    <col min="4366" max="4608" width="9.140625" style="424"/>
    <col min="4609" max="4609" width="18.28515625" style="424" customWidth="1"/>
    <col min="4610" max="4610" width="8.140625" style="424" customWidth="1"/>
    <col min="4611" max="4611" width="9.7109375" style="424" customWidth="1"/>
    <col min="4612" max="4612" width="9.28515625" style="424" customWidth="1"/>
    <col min="4613" max="4613" width="4" style="424" customWidth="1"/>
    <col min="4614" max="4614" width="12.42578125" style="424" customWidth="1"/>
    <col min="4615" max="4615" width="8.7109375" style="424" customWidth="1"/>
    <col min="4616" max="4616" width="4.7109375" style="424" customWidth="1"/>
    <col min="4617" max="4618" width="9.7109375" style="424" customWidth="1"/>
    <col min="4619" max="4619" width="4.85546875" style="424" customWidth="1"/>
    <col min="4620" max="4620" width="8.140625" style="424" customWidth="1"/>
    <col min="4621" max="4621" width="8.5703125" style="424" customWidth="1"/>
    <col min="4622" max="4864" width="9.140625" style="424"/>
    <col min="4865" max="4865" width="18.28515625" style="424" customWidth="1"/>
    <col min="4866" max="4866" width="8.140625" style="424" customWidth="1"/>
    <col min="4867" max="4867" width="9.7109375" style="424" customWidth="1"/>
    <col min="4868" max="4868" width="9.28515625" style="424" customWidth="1"/>
    <col min="4869" max="4869" width="4" style="424" customWidth="1"/>
    <col min="4870" max="4870" width="12.42578125" style="424" customWidth="1"/>
    <col min="4871" max="4871" width="8.7109375" style="424" customWidth="1"/>
    <col min="4872" max="4872" width="4.7109375" style="424" customWidth="1"/>
    <col min="4873" max="4874" width="9.7109375" style="424" customWidth="1"/>
    <col min="4875" max="4875" width="4.85546875" style="424" customWidth="1"/>
    <col min="4876" max="4876" width="8.140625" style="424" customWidth="1"/>
    <col min="4877" max="4877" width="8.5703125" style="424" customWidth="1"/>
    <col min="4878" max="5120" width="9.140625" style="424"/>
    <col min="5121" max="5121" width="18.28515625" style="424" customWidth="1"/>
    <col min="5122" max="5122" width="8.140625" style="424" customWidth="1"/>
    <col min="5123" max="5123" width="9.7109375" style="424" customWidth="1"/>
    <col min="5124" max="5124" width="9.28515625" style="424" customWidth="1"/>
    <col min="5125" max="5125" width="4" style="424" customWidth="1"/>
    <col min="5126" max="5126" width="12.42578125" style="424" customWidth="1"/>
    <col min="5127" max="5127" width="8.7109375" style="424" customWidth="1"/>
    <col min="5128" max="5128" width="4.7109375" style="424" customWidth="1"/>
    <col min="5129" max="5130" width="9.7109375" style="424" customWidth="1"/>
    <col min="5131" max="5131" width="4.85546875" style="424" customWidth="1"/>
    <col min="5132" max="5132" width="8.140625" style="424" customWidth="1"/>
    <col min="5133" max="5133" width="8.5703125" style="424" customWidth="1"/>
    <col min="5134" max="5376" width="9.140625" style="424"/>
    <col min="5377" max="5377" width="18.28515625" style="424" customWidth="1"/>
    <col min="5378" max="5378" width="8.140625" style="424" customWidth="1"/>
    <col min="5379" max="5379" width="9.7109375" style="424" customWidth="1"/>
    <col min="5380" max="5380" width="9.28515625" style="424" customWidth="1"/>
    <col min="5381" max="5381" width="4" style="424" customWidth="1"/>
    <col min="5382" max="5382" width="12.42578125" style="424" customWidth="1"/>
    <col min="5383" max="5383" width="8.7109375" style="424" customWidth="1"/>
    <col min="5384" max="5384" width="4.7109375" style="424" customWidth="1"/>
    <col min="5385" max="5386" width="9.7109375" style="424" customWidth="1"/>
    <col min="5387" max="5387" width="4.85546875" style="424" customWidth="1"/>
    <col min="5388" max="5388" width="8.140625" style="424" customWidth="1"/>
    <col min="5389" max="5389" width="8.5703125" style="424" customWidth="1"/>
    <col min="5390" max="5632" width="9.140625" style="424"/>
    <col min="5633" max="5633" width="18.28515625" style="424" customWidth="1"/>
    <col min="5634" max="5634" width="8.140625" style="424" customWidth="1"/>
    <col min="5635" max="5635" width="9.7109375" style="424" customWidth="1"/>
    <col min="5636" max="5636" width="9.28515625" style="424" customWidth="1"/>
    <col min="5637" max="5637" width="4" style="424" customWidth="1"/>
    <col min="5638" max="5638" width="12.42578125" style="424" customWidth="1"/>
    <col min="5639" max="5639" width="8.7109375" style="424" customWidth="1"/>
    <col min="5640" max="5640" width="4.7109375" style="424" customWidth="1"/>
    <col min="5641" max="5642" width="9.7109375" style="424" customWidth="1"/>
    <col min="5643" max="5643" width="4.85546875" style="424" customWidth="1"/>
    <col min="5644" max="5644" width="8.140625" style="424" customWidth="1"/>
    <col min="5645" max="5645" width="8.5703125" style="424" customWidth="1"/>
    <col min="5646" max="5888" width="9.140625" style="424"/>
    <col min="5889" max="5889" width="18.28515625" style="424" customWidth="1"/>
    <col min="5890" max="5890" width="8.140625" style="424" customWidth="1"/>
    <col min="5891" max="5891" width="9.7109375" style="424" customWidth="1"/>
    <col min="5892" max="5892" width="9.28515625" style="424" customWidth="1"/>
    <col min="5893" max="5893" width="4" style="424" customWidth="1"/>
    <col min="5894" max="5894" width="12.42578125" style="424" customWidth="1"/>
    <col min="5895" max="5895" width="8.7109375" style="424" customWidth="1"/>
    <col min="5896" max="5896" width="4.7109375" style="424" customWidth="1"/>
    <col min="5897" max="5898" width="9.7109375" style="424" customWidth="1"/>
    <col min="5899" max="5899" width="4.85546875" style="424" customWidth="1"/>
    <col min="5900" max="5900" width="8.140625" style="424" customWidth="1"/>
    <col min="5901" max="5901" width="8.5703125" style="424" customWidth="1"/>
    <col min="5902" max="6144" width="9.140625" style="424"/>
    <col min="6145" max="6145" width="18.28515625" style="424" customWidth="1"/>
    <col min="6146" max="6146" width="8.140625" style="424" customWidth="1"/>
    <col min="6147" max="6147" width="9.7109375" style="424" customWidth="1"/>
    <col min="6148" max="6148" width="9.28515625" style="424" customWidth="1"/>
    <col min="6149" max="6149" width="4" style="424" customWidth="1"/>
    <col min="6150" max="6150" width="12.42578125" style="424" customWidth="1"/>
    <col min="6151" max="6151" width="8.7109375" style="424" customWidth="1"/>
    <col min="6152" max="6152" width="4.7109375" style="424" customWidth="1"/>
    <col min="6153" max="6154" width="9.7109375" style="424" customWidth="1"/>
    <col min="6155" max="6155" width="4.85546875" style="424" customWidth="1"/>
    <col min="6156" max="6156" width="8.140625" style="424" customWidth="1"/>
    <col min="6157" max="6157" width="8.5703125" style="424" customWidth="1"/>
    <col min="6158" max="6400" width="9.140625" style="424"/>
    <col min="6401" max="6401" width="18.28515625" style="424" customWidth="1"/>
    <col min="6402" max="6402" width="8.140625" style="424" customWidth="1"/>
    <col min="6403" max="6403" width="9.7109375" style="424" customWidth="1"/>
    <col min="6404" max="6404" width="9.28515625" style="424" customWidth="1"/>
    <col min="6405" max="6405" width="4" style="424" customWidth="1"/>
    <col min="6406" max="6406" width="12.42578125" style="424" customWidth="1"/>
    <col min="6407" max="6407" width="8.7109375" style="424" customWidth="1"/>
    <col min="6408" max="6408" width="4.7109375" style="424" customWidth="1"/>
    <col min="6409" max="6410" width="9.7109375" style="424" customWidth="1"/>
    <col min="6411" max="6411" width="4.85546875" style="424" customWidth="1"/>
    <col min="6412" max="6412" width="8.140625" style="424" customWidth="1"/>
    <col min="6413" max="6413" width="8.5703125" style="424" customWidth="1"/>
    <col min="6414" max="6656" width="9.140625" style="424"/>
    <col min="6657" max="6657" width="18.28515625" style="424" customWidth="1"/>
    <col min="6658" max="6658" width="8.140625" style="424" customWidth="1"/>
    <col min="6659" max="6659" width="9.7109375" style="424" customWidth="1"/>
    <col min="6660" max="6660" width="9.28515625" style="424" customWidth="1"/>
    <col min="6661" max="6661" width="4" style="424" customWidth="1"/>
    <col min="6662" max="6662" width="12.42578125" style="424" customWidth="1"/>
    <col min="6663" max="6663" width="8.7109375" style="424" customWidth="1"/>
    <col min="6664" max="6664" width="4.7109375" style="424" customWidth="1"/>
    <col min="6665" max="6666" width="9.7109375" style="424" customWidth="1"/>
    <col min="6667" max="6667" width="4.85546875" style="424" customWidth="1"/>
    <col min="6668" max="6668" width="8.140625" style="424" customWidth="1"/>
    <col min="6669" max="6669" width="8.5703125" style="424" customWidth="1"/>
    <col min="6670" max="6912" width="9.140625" style="424"/>
    <col min="6913" max="6913" width="18.28515625" style="424" customWidth="1"/>
    <col min="6914" max="6914" width="8.140625" style="424" customWidth="1"/>
    <col min="6915" max="6915" width="9.7109375" style="424" customWidth="1"/>
    <col min="6916" max="6916" width="9.28515625" style="424" customWidth="1"/>
    <col min="6917" max="6917" width="4" style="424" customWidth="1"/>
    <col min="6918" max="6918" width="12.42578125" style="424" customWidth="1"/>
    <col min="6919" max="6919" width="8.7109375" style="424" customWidth="1"/>
    <col min="6920" max="6920" width="4.7109375" style="424" customWidth="1"/>
    <col min="6921" max="6922" width="9.7109375" style="424" customWidth="1"/>
    <col min="6923" max="6923" width="4.85546875" style="424" customWidth="1"/>
    <col min="6924" max="6924" width="8.140625" style="424" customWidth="1"/>
    <col min="6925" max="6925" width="8.5703125" style="424" customWidth="1"/>
    <col min="6926" max="7168" width="9.140625" style="424"/>
    <col min="7169" max="7169" width="18.28515625" style="424" customWidth="1"/>
    <col min="7170" max="7170" width="8.140625" style="424" customWidth="1"/>
    <col min="7171" max="7171" width="9.7109375" style="424" customWidth="1"/>
    <col min="7172" max="7172" width="9.28515625" style="424" customWidth="1"/>
    <col min="7173" max="7173" width="4" style="424" customWidth="1"/>
    <col min="7174" max="7174" width="12.42578125" style="424" customWidth="1"/>
    <col min="7175" max="7175" width="8.7109375" style="424" customWidth="1"/>
    <col min="7176" max="7176" width="4.7109375" style="424" customWidth="1"/>
    <col min="7177" max="7178" width="9.7109375" style="424" customWidth="1"/>
    <col min="7179" max="7179" width="4.85546875" style="424" customWidth="1"/>
    <col min="7180" max="7180" width="8.140625" style="424" customWidth="1"/>
    <col min="7181" max="7181" width="8.5703125" style="424" customWidth="1"/>
    <col min="7182" max="7424" width="9.140625" style="424"/>
    <col min="7425" max="7425" width="18.28515625" style="424" customWidth="1"/>
    <col min="7426" max="7426" width="8.140625" style="424" customWidth="1"/>
    <col min="7427" max="7427" width="9.7109375" style="424" customWidth="1"/>
    <col min="7428" max="7428" width="9.28515625" style="424" customWidth="1"/>
    <col min="7429" max="7429" width="4" style="424" customWidth="1"/>
    <col min="7430" max="7430" width="12.42578125" style="424" customWidth="1"/>
    <col min="7431" max="7431" width="8.7109375" style="424" customWidth="1"/>
    <col min="7432" max="7432" width="4.7109375" style="424" customWidth="1"/>
    <col min="7433" max="7434" width="9.7109375" style="424" customWidth="1"/>
    <col min="7435" max="7435" width="4.85546875" style="424" customWidth="1"/>
    <col min="7436" max="7436" width="8.140625" style="424" customWidth="1"/>
    <col min="7437" max="7437" width="8.5703125" style="424" customWidth="1"/>
    <col min="7438" max="7680" width="9.140625" style="424"/>
    <col min="7681" max="7681" width="18.28515625" style="424" customWidth="1"/>
    <col min="7682" max="7682" width="8.140625" style="424" customWidth="1"/>
    <col min="7683" max="7683" width="9.7109375" style="424" customWidth="1"/>
    <col min="7684" max="7684" width="9.28515625" style="424" customWidth="1"/>
    <col min="7685" max="7685" width="4" style="424" customWidth="1"/>
    <col min="7686" max="7686" width="12.42578125" style="424" customWidth="1"/>
    <col min="7687" max="7687" width="8.7109375" style="424" customWidth="1"/>
    <col min="7688" max="7688" width="4.7109375" style="424" customWidth="1"/>
    <col min="7689" max="7690" width="9.7109375" style="424" customWidth="1"/>
    <col min="7691" max="7691" width="4.85546875" style="424" customWidth="1"/>
    <col min="7692" max="7692" width="8.140625" style="424" customWidth="1"/>
    <col min="7693" max="7693" width="8.5703125" style="424" customWidth="1"/>
    <col min="7694" max="7936" width="9.140625" style="424"/>
    <col min="7937" max="7937" width="18.28515625" style="424" customWidth="1"/>
    <col min="7938" max="7938" width="8.140625" style="424" customWidth="1"/>
    <col min="7939" max="7939" width="9.7109375" style="424" customWidth="1"/>
    <col min="7940" max="7940" width="9.28515625" style="424" customWidth="1"/>
    <col min="7941" max="7941" width="4" style="424" customWidth="1"/>
    <col min="7942" max="7942" width="12.42578125" style="424" customWidth="1"/>
    <col min="7943" max="7943" width="8.7109375" style="424" customWidth="1"/>
    <col min="7944" max="7944" width="4.7109375" style="424" customWidth="1"/>
    <col min="7945" max="7946" width="9.7109375" style="424" customWidth="1"/>
    <col min="7947" max="7947" width="4.85546875" style="424" customWidth="1"/>
    <col min="7948" max="7948" width="8.140625" style="424" customWidth="1"/>
    <col min="7949" max="7949" width="8.5703125" style="424" customWidth="1"/>
    <col min="7950" max="8192" width="9.140625" style="424"/>
    <col min="8193" max="8193" width="18.28515625" style="424" customWidth="1"/>
    <col min="8194" max="8194" width="8.140625" style="424" customWidth="1"/>
    <col min="8195" max="8195" width="9.7109375" style="424" customWidth="1"/>
    <col min="8196" max="8196" width="9.28515625" style="424" customWidth="1"/>
    <col min="8197" max="8197" width="4" style="424" customWidth="1"/>
    <col min="8198" max="8198" width="12.42578125" style="424" customWidth="1"/>
    <col min="8199" max="8199" width="8.7109375" style="424" customWidth="1"/>
    <col min="8200" max="8200" width="4.7109375" style="424" customWidth="1"/>
    <col min="8201" max="8202" width="9.7109375" style="424" customWidth="1"/>
    <col min="8203" max="8203" width="4.85546875" style="424" customWidth="1"/>
    <col min="8204" max="8204" width="8.140625" style="424" customWidth="1"/>
    <col min="8205" max="8205" width="8.5703125" style="424" customWidth="1"/>
    <col min="8206" max="8448" width="9.140625" style="424"/>
    <col min="8449" max="8449" width="18.28515625" style="424" customWidth="1"/>
    <col min="8450" max="8450" width="8.140625" style="424" customWidth="1"/>
    <col min="8451" max="8451" width="9.7109375" style="424" customWidth="1"/>
    <col min="8452" max="8452" width="9.28515625" style="424" customWidth="1"/>
    <col min="8453" max="8453" width="4" style="424" customWidth="1"/>
    <col min="8454" max="8454" width="12.42578125" style="424" customWidth="1"/>
    <col min="8455" max="8455" width="8.7109375" style="424" customWidth="1"/>
    <col min="8456" max="8456" width="4.7109375" style="424" customWidth="1"/>
    <col min="8457" max="8458" width="9.7109375" style="424" customWidth="1"/>
    <col min="8459" max="8459" width="4.85546875" style="424" customWidth="1"/>
    <col min="8460" max="8460" width="8.140625" style="424" customWidth="1"/>
    <col min="8461" max="8461" width="8.5703125" style="424" customWidth="1"/>
    <col min="8462" max="8704" width="9.140625" style="424"/>
    <col min="8705" max="8705" width="18.28515625" style="424" customWidth="1"/>
    <col min="8706" max="8706" width="8.140625" style="424" customWidth="1"/>
    <col min="8707" max="8707" width="9.7109375" style="424" customWidth="1"/>
    <col min="8708" max="8708" width="9.28515625" style="424" customWidth="1"/>
    <col min="8709" max="8709" width="4" style="424" customWidth="1"/>
    <col min="8710" max="8710" width="12.42578125" style="424" customWidth="1"/>
    <col min="8711" max="8711" width="8.7109375" style="424" customWidth="1"/>
    <col min="8712" max="8712" width="4.7109375" style="424" customWidth="1"/>
    <col min="8713" max="8714" width="9.7109375" style="424" customWidth="1"/>
    <col min="8715" max="8715" width="4.85546875" style="424" customWidth="1"/>
    <col min="8716" max="8716" width="8.140625" style="424" customWidth="1"/>
    <col min="8717" max="8717" width="8.5703125" style="424" customWidth="1"/>
    <col min="8718" max="8960" width="9.140625" style="424"/>
    <col min="8961" max="8961" width="18.28515625" style="424" customWidth="1"/>
    <col min="8962" max="8962" width="8.140625" style="424" customWidth="1"/>
    <col min="8963" max="8963" width="9.7109375" style="424" customWidth="1"/>
    <col min="8964" max="8964" width="9.28515625" style="424" customWidth="1"/>
    <col min="8965" max="8965" width="4" style="424" customWidth="1"/>
    <col min="8966" max="8966" width="12.42578125" style="424" customWidth="1"/>
    <col min="8967" max="8967" width="8.7109375" style="424" customWidth="1"/>
    <col min="8968" max="8968" width="4.7109375" style="424" customWidth="1"/>
    <col min="8969" max="8970" width="9.7109375" style="424" customWidth="1"/>
    <col min="8971" max="8971" width="4.85546875" style="424" customWidth="1"/>
    <col min="8972" max="8972" width="8.140625" style="424" customWidth="1"/>
    <col min="8973" max="8973" width="8.5703125" style="424" customWidth="1"/>
    <col min="8974" max="9216" width="9.140625" style="424"/>
    <col min="9217" max="9217" width="18.28515625" style="424" customWidth="1"/>
    <col min="9218" max="9218" width="8.140625" style="424" customWidth="1"/>
    <col min="9219" max="9219" width="9.7109375" style="424" customWidth="1"/>
    <col min="9220" max="9220" width="9.28515625" style="424" customWidth="1"/>
    <col min="9221" max="9221" width="4" style="424" customWidth="1"/>
    <col min="9222" max="9222" width="12.42578125" style="424" customWidth="1"/>
    <col min="9223" max="9223" width="8.7109375" style="424" customWidth="1"/>
    <col min="9224" max="9224" width="4.7109375" style="424" customWidth="1"/>
    <col min="9225" max="9226" width="9.7109375" style="424" customWidth="1"/>
    <col min="9227" max="9227" width="4.85546875" style="424" customWidth="1"/>
    <col min="9228" max="9228" width="8.140625" style="424" customWidth="1"/>
    <col min="9229" max="9229" width="8.5703125" style="424" customWidth="1"/>
    <col min="9230" max="9472" width="9.140625" style="424"/>
    <col min="9473" max="9473" width="18.28515625" style="424" customWidth="1"/>
    <col min="9474" max="9474" width="8.140625" style="424" customWidth="1"/>
    <col min="9475" max="9475" width="9.7109375" style="424" customWidth="1"/>
    <col min="9476" max="9476" width="9.28515625" style="424" customWidth="1"/>
    <col min="9477" max="9477" width="4" style="424" customWidth="1"/>
    <col min="9478" max="9478" width="12.42578125" style="424" customWidth="1"/>
    <col min="9479" max="9479" width="8.7109375" style="424" customWidth="1"/>
    <col min="9480" max="9480" width="4.7109375" style="424" customWidth="1"/>
    <col min="9481" max="9482" width="9.7109375" style="424" customWidth="1"/>
    <col min="9483" max="9483" width="4.85546875" style="424" customWidth="1"/>
    <col min="9484" max="9484" width="8.140625" style="424" customWidth="1"/>
    <col min="9485" max="9485" width="8.5703125" style="424" customWidth="1"/>
    <col min="9486" max="9728" width="9.140625" style="424"/>
    <col min="9729" max="9729" width="18.28515625" style="424" customWidth="1"/>
    <col min="9730" max="9730" width="8.140625" style="424" customWidth="1"/>
    <col min="9731" max="9731" width="9.7109375" style="424" customWidth="1"/>
    <col min="9732" max="9732" width="9.28515625" style="424" customWidth="1"/>
    <col min="9733" max="9733" width="4" style="424" customWidth="1"/>
    <col min="9734" max="9734" width="12.42578125" style="424" customWidth="1"/>
    <col min="9735" max="9735" width="8.7109375" style="424" customWidth="1"/>
    <col min="9736" max="9736" width="4.7109375" style="424" customWidth="1"/>
    <col min="9737" max="9738" width="9.7109375" style="424" customWidth="1"/>
    <col min="9739" max="9739" width="4.85546875" style="424" customWidth="1"/>
    <col min="9740" max="9740" width="8.140625" style="424" customWidth="1"/>
    <col min="9741" max="9741" width="8.5703125" style="424" customWidth="1"/>
    <col min="9742" max="9984" width="9.140625" style="424"/>
    <col min="9985" max="9985" width="18.28515625" style="424" customWidth="1"/>
    <col min="9986" max="9986" width="8.140625" style="424" customWidth="1"/>
    <col min="9987" max="9987" width="9.7109375" style="424" customWidth="1"/>
    <col min="9988" max="9988" width="9.28515625" style="424" customWidth="1"/>
    <col min="9989" max="9989" width="4" style="424" customWidth="1"/>
    <col min="9990" max="9990" width="12.42578125" style="424" customWidth="1"/>
    <col min="9991" max="9991" width="8.7109375" style="424" customWidth="1"/>
    <col min="9992" max="9992" width="4.7109375" style="424" customWidth="1"/>
    <col min="9993" max="9994" width="9.7109375" style="424" customWidth="1"/>
    <col min="9995" max="9995" width="4.85546875" style="424" customWidth="1"/>
    <col min="9996" max="9996" width="8.140625" style="424" customWidth="1"/>
    <col min="9997" max="9997" width="8.5703125" style="424" customWidth="1"/>
    <col min="9998" max="10240" width="9.140625" style="424"/>
    <col min="10241" max="10241" width="18.28515625" style="424" customWidth="1"/>
    <col min="10242" max="10242" width="8.140625" style="424" customWidth="1"/>
    <col min="10243" max="10243" width="9.7109375" style="424" customWidth="1"/>
    <col min="10244" max="10244" width="9.28515625" style="424" customWidth="1"/>
    <col min="10245" max="10245" width="4" style="424" customWidth="1"/>
    <col min="10246" max="10246" width="12.42578125" style="424" customWidth="1"/>
    <col min="10247" max="10247" width="8.7109375" style="424" customWidth="1"/>
    <col min="10248" max="10248" width="4.7109375" style="424" customWidth="1"/>
    <col min="10249" max="10250" width="9.7109375" style="424" customWidth="1"/>
    <col min="10251" max="10251" width="4.85546875" style="424" customWidth="1"/>
    <col min="10252" max="10252" width="8.140625" style="424" customWidth="1"/>
    <col min="10253" max="10253" width="8.5703125" style="424" customWidth="1"/>
    <col min="10254" max="10496" width="9.140625" style="424"/>
    <col min="10497" max="10497" width="18.28515625" style="424" customWidth="1"/>
    <col min="10498" max="10498" width="8.140625" style="424" customWidth="1"/>
    <col min="10499" max="10499" width="9.7109375" style="424" customWidth="1"/>
    <col min="10500" max="10500" width="9.28515625" style="424" customWidth="1"/>
    <col min="10501" max="10501" width="4" style="424" customWidth="1"/>
    <col min="10502" max="10502" width="12.42578125" style="424" customWidth="1"/>
    <col min="10503" max="10503" width="8.7109375" style="424" customWidth="1"/>
    <col min="10504" max="10504" width="4.7109375" style="424" customWidth="1"/>
    <col min="10505" max="10506" width="9.7109375" style="424" customWidth="1"/>
    <col min="10507" max="10507" width="4.85546875" style="424" customWidth="1"/>
    <col min="10508" max="10508" width="8.140625" style="424" customWidth="1"/>
    <col min="10509" max="10509" width="8.5703125" style="424" customWidth="1"/>
    <col min="10510" max="10752" width="9.140625" style="424"/>
    <col min="10753" max="10753" width="18.28515625" style="424" customWidth="1"/>
    <col min="10754" max="10754" width="8.140625" style="424" customWidth="1"/>
    <col min="10755" max="10755" width="9.7109375" style="424" customWidth="1"/>
    <col min="10756" max="10756" width="9.28515625" style="424" customWidth="1"/>
    <col min="10757" max="10757" width="4" style="424" customWidth="1"/>
    <col min="10758" max="10758" width="12.42578125" style="424" customWidth="1"/>
    <col min="10759" max="10759" width="8.7109375" style="424" customWidth="1"/>
    <col min="10760" max="10760" width="4.7109375" style="424" customWidth="1"/>
    <col min="10761" max="10762" width="9.7109375" style="424" customWidth="1"/>
    <col min="10763" max="10763" width="4.85546875" style="424" customWidth="1"/>
    <col min="10764" max="10764" width="8.140625" style="424" customWidth="1"/>
    <col min="10765" max="10765" width="8.5703125" style="424" customWidth="1"/>
    <col min="10766" max="11008" width="9.140625" style="424"/>
    <col min="11009" max="11009" width="18.28515625" style="424" customWidth="1"/>
    <col min="11010" max="11010" width="8.140625" style="424" customWidth="1"/>
    <col min="11011" max="11011" width="9.7109375" style="424" customWidth="1"/>
    <col min="11012" max="11012" width="9.28515625" style="424" customWidth="1"/>
    <col min="11013" max="11013" width="4" style="424" customWidth="1"/>
    <col min="11014" max="11014" width="12.42578125" style="424" customWidth="1"/>
    <col min="11015" max="11015" width="8.7109375" style="424" customWidth="1"/>
    <col min="11016" max="11016" width="4.7109375" style="424" customWidth="1"/>
    <col min="11017" max="11018" width="9.7109375" style="424" customWidth="1"/>
    <col min="11019" max="11019" width="4.85546875" style="424" customWidth="1"/>
    <col min="11020" max="11020" width="8.140625" style="424" customWidth="1"/>
    <col min="11021" max="11021" width="8.5703125" style="424" customWidth="1"/>
    <col min="11022" max="11264" width="9.140625" style="424"/>
    <col min="11265" max="11265" width="18.28515625" style="424" customWidth="1"/>
    <col min="11266" max="11266" width="8.140625" style="424" customWidth="1"/>
    <col min="11267" max="11267" width="9.7109375" style="424" customWidth="1"/>
    <col min="11268" max="11268" width="9.28515625" style="424" customWidth="1"/>
    <col min="11269" max="11269" width="4" style="424" customWidth="1"/>
    <col min="11270" max="11270" width="12.42578125" style="424" customWidth="1"/>
    <col min="11271" max="11271" width="8.7109375" style="424" customWidth="1"/>
    <col min="11272" max="11272" width="4.7109375" style="424" customWidth="1"/>
    <col min="11273" max="11274" width="9.7109375" style="424" customWidth="1"/>
    <col min="11275" max="11275" width="4.85546875" style="424" customWidth="1"/>
    <col min="11276" max="11276" width="8.140625" style="424" customWidth="1"/>
    <col min="11277" max="11277" width="8.5703125" style="424" customWidth="1"/>
    <col min="11278" max="11520" width="9.140625" style="424"/>
    <col min="11521" max="11521" width="18.28515625" style="424" customWidth="1"/>
    <col min="11522" max="11522" width="8.140625" style="424" customWidth="1"/>
    <col min="11523" max="11523" width="9.7109375" style="424" customWidth="1"/>
    <col min="11524" max="11524" width="9.28515625" style="424" customWidth="1"/>
    <col min="11525" max="11525" width="4" style="424" customWidth="1"/>
    <col min="11526" max="11526" width="12.42578125" style="424" customWidth="1"/>
    <col min="11527" max="11527" width="8.7109375" style="424" customWidth="1"/>
    <col min="11528" max="11528" width="4.7109375" style="424" customWidth="1"/>
    <col min="11529" max="11530" width="9.7109375" style="424" customWidth="1"/>
    <col min="11531" max="11531" width="4.85546875" style="424" customWidth="1"/>
    <col min="11532" max="11532" width="8.140625" style="424" customWidth="1"/>
    <col min="11533" max="11533" width="8.5703125" style="424" customWidth="1"/>
    <col min="11534" max="11776" width="9.140625" style="424"/>
    <col min="11777" max="11777" width="18.28515625" style="424" customWidth="1"/>
    <col min="11778" max="11778" width="8.140625" style="424" customWidth="1"/>
    <col min="11779" max="11779" width="9.7109375" style="424" customWidth="1"/>
    <col min="11780" max="11780" width="9.28515625" style="424" customWidth="1"/>
    <col min="11781" max="11781" width="4" style="424" customWidth="1"/>
    <col min="11782" max="11782" width="12.42578125" style="424" customWidth="1"/>
    <col min="11783" max="11783" width="8.7109375" style="424" customWidth="1"/>
    <col min="11784" max="11784" width="4.7109375" style="424" customWidth="1"/>
    <col min="11785" max="11786" width="9.7109375" style="424" customWidth="1"/>
    <col min="11787" max="11787" width="4.85546875" style="424" customWidth="1"/>
    <col min="11788" max="11788" width="8.140625" style="424" customWidth="1"/>
    <col min="11789" max="11789" width="8.5703125" style="424" customWidth="1"/>
    <col min="11790" max="12032" width="9.140625" style="424"/>
    <col min="12033" max="12033" width="18.28515625" style="424" customWidth="1"/>
    <col min="12034" max="12034" width="8.140625" style="424" customWidth="1"/>
    <col min="12035" max="12035" width="9.7109375" style="424" customWidth="1"/>
    <col min="12036" max="12036" width="9.28515625" style="424" customWidth="1"/>
    <col min="12037" max="12037" width="4" style="424" customWidth="1"/>
    <col min="12038" max="12038" width="12.42578125" style="424" customWidth="1"/>
    <col min="12039" max="12039" width="8.7109375" style="424" customWidth="1"/>
    <col min="12040" max="12040" width="4.7109375" style="424" customWidth="1"/>
    <col min="12041" max="12042" width="9.7109375" style="424" customWidth="1"/>
    <col min="12043" max="12043" width="4.85546875" style="424" customWidth="1"/>
    <col min="12044" max="12044" width="8.140625" style="424" customWidth="1"/>
    <col min="12045" max="12045" width="8.5703125" style="424" customWidth="1"/>
    <col min="12046" max="12288" width="9.140625" style="424"/>
    <col min="12289" max="12289" width="18.28515625" style="424" customWidth="1"/>
    <col min="12290" max="12290" width="8.140625" style="424" customWidth="1"/>
    <col min="12291" max="12291" width="9.7109375" style="424" customWidth="1"/>
    <col min="12292" max="12292" width="9.28515625" style="424" customWidth="1"/>
    <col min="12293" max="12293" width="4" style="424" customWidth="1"/>
    <col min="12294" max="12294" width="12.42578125" style="424" customWidth="1"/>
    <col min="12295" max="12295" width="8.7109375" style="424" customWidth="1"/>
    <col min="12296" max="12296" width="4.7109375" style="424" customWidth="1"/>
    <col min="12297" max="12298" width="9.7109375" style="424" customWidth="1"/>
    <col min="12299" max="12299" width="4.85546875" style="424" customWidth="1"/>
    <col min="12300" max="12300" width="8.140625" style="424" customWidth="1"/>
    <col min="12301" max="12301" width="8.5703125" style="424" customWidth="1"/>
    <col min="12302" max="12544" width="9.140625" style="424"/>
    <col min="12545" max="12545" width="18.28515625" style="424" customWidth="1"/>
    <col min="12546" max="12546" width="8.140625" style="424" customWidth="1"/>
    <col min="12547" max="12547" width="9.7109375" style="424" customWidth="1"/>
    <col min="12548" max="12548" width="9.28515625" style="424" customWidth="1"/>
    <col min="12549" max="12549" width="4" style="424" customWidth="1"/>
    <col min="12550" max="12550" width="12.42578125" style="424" customWidth="1"/>
    <col min="12551" max="12551" width="8.7109375" style="424" customWidth="1"/>
    <col min="12552" max="12552" width="4.7109375" style="424" customWidth="1"/>
    <col min="12553" max="12554" width="9.7109375" style="424" customWidth="1"/>
    <col min="12555" max="12555" width="4.85546875" style="424" customWidth="1"/>
    <col min="12556" max="12556" width="8.140625" style="424" customWidth="1"/>
    <col min="12557" max="12557" width="8.5703125" style="424" customWidth="1"/>
    <col min="12558" max="12800" width="9.140625" style="424"/>
    <col min="12801" max="12801" width="18.28515625" style="424" customWidth="1"/>
    <col min="12802" max="12802" width="8.140625" style="424" customWidth="1"/>
    <col min="12803" max="12803" width="9.7109375" style="424" customWidth="1"/>
    <col min="12804" max="12804" width="9.28515625" style="424" customWidth="1"/>
    <col min="12805" max="12805" width="4" style="424" customWidth="1"/>
    <col min="12806" max="12806" width="12.42578125" style="424" customWidth="1"/>
    <col min="12807" max="12807" width="8.7109375" style="424" customWidth="1"/>
    <col min="12808" max="12808" width="4.7109375" style="424" customWidth="1"/>
    <col min="12809" max="12810" width="9.7109375" style="424" customWidth="1"/>
    <col min="12811" max="12811" width="4.85546875" style="424" customWidth="1"/>
    <col min="12812" max="12812" width="8.140625" style="424" customWidth="1"/>
    <col min="12813" max="12813" width="8.5703125" style="424" customWidth="1"/>
    <col min="12814" max="13056" width="9.140625" style="424"/>
    <col min="13057" max="13057" width="18.28515625" style="424" customWidth="1"/>
    <col min="13058" max="13058" width="8.140625" style="424" customWidth="1"/>
    <col min="13059" max="13059" width="9.7109375" style="424" customWidth="1"/>
    <col min="13060" max="13060" width="9.28515625" style="424" customWidth="1"/>
    <col min="13061" max="13061" width="4" style="424" customWidth="1"/>
    <col min="13062" max="13062" width="12.42578125" style="424" customWidth="1"/>
    <col min="13063" max="13063" width="8.7109375" style="424" customWidth="1"/>
    <col min="13064" max="13064" width="4.7109375" style="424" customWidth="1"/>
    <col min="13065" max="13066" width="9.7109375" style="424" customWidth="1"/>
    <col min="13067" max="13067" width="4.85546875" style="424" customWidth="1"/>
    <col min="13068" max="13068" width="8.140625" style="424" customWidth="1"/>
    <col min="13069" max="13069" width="8.5703125" style="424" customWidth="1"/>
    <col min="13070" max="13312" width="9.140625" style="424"/>
    <col min="13313" max="13313" width="18.28515625" style="424" customWidth="1"/>
    <col min="13314" max="13314" width="8.140625" style="424" customWidth="1"/>
    <col min="13315" max="13315" width="9.7109375" style="424" customWidth="1"/>
    <col min="13316" max="13316" width="9.28515625" style="424" customWidth="1"/>
    <col min="13317" max="13317" width="4" style="424" customWidth="1"/>
    <col min="13318" max="13318" width="12.42578125" style="424" customWidth="1"/>
    <col min="13319" max="13319" width="8.7109375" style="424" customWidth="1"/>
    <col min="13320" max="13320" width="4.7109375" style="424" customWidth="1"/>
    <col min="13321" max="13322" width="9.7109375" style="424" customWidth="1"/>
    <col min="13323" max="13323" width="4.85546875" style="424" customWidth="1"/>
    <col min="13324" max="13324" width="8.140625" style="424" customWidth="1"/>
    <col min="13325" max="13325" width="8.5703125" style="424" customWidth="1"/>
    <col min="13326" max="13568" width="9.140625" style="424"/>
    <col min="13569" max="13569" width="18.28515625" style="424" customWidth="1"/>
    <col min="13570" max="13570" width="8.140625" style="424" customWidth="1"/>
    <col min="13571" max="13571" width="9.7109375" style="424" customWidth="1"/>
    <col min="13572" max="13572" width="9.28515625" style="424" customWidth="1"/>
    <col min="13573" max="13573" width="4" style="424" customWidth="1"/>
    <col min="13574" max="13574" width="12.42578125" style="424" customWidth="1"/>
    <col min="13575" max="13575" width="8.7109375" style="424" customWidth="1"/>
    <col min="13576" max="13576" width="4.7109375" style="424" customWidth="1"/>
    <col min="13577" max="13578" width="9.7109375" style="424" customWidth="1"/>
    <col min="13579" max="13579" width="4.85546875" style="424" customWidth="1"/>
    <col min="13580" max="13580" width="8.140625" style="424" customWidth="1"/>
    <col min="13581" max="13581" width="8.5703125" style="424" customWidth="1"/>
    <col min="13582" max="13824" width="9.140625" style="424"/>
    <col min="13825" max="13825" width="18.28515625" style="424" customWidth="1"/>
    <col min="13826" max="13826" width="8.140625" style="424" customWidth="1"/>
    <col min="13827" max="13827" width="9.7109375" style="424" customWidth="1"/>
    <col min="13828" max="13828" width="9.28515625" style="424" customWidth="1"/>
    <col min="13829" max="13829" width="4" style="424" customWidth="1"/>
    <col min="13830" max="13830" width="12.42578125" style="424" customWidth="1"/>
    <col min="13831" max="13831" width="8.7109375" style="424" customWidth="1"/>
    <col min="13832" max="13832" width="4.7109375" style="424" customWidth="1"/>
    <col min="13833" max="13834" width="9.7109375" style="424" customWidth="1"/>
    <col min="13835" max="13835" width="4.85546875" style="424" customWidth="1"/>
    <col min="13836" max="13836" width="8.140625" style="424" customWidth="1"/>
    <col min="13837" max="13837" width="8.5703125" style="424" customWidth="1"/>
    <col min="13838" max="14080" width="9.140625" style="424"/>
    <col min="14081" max="14081" width="18.28515625" style="424" customWidth="1"/>
    <col min="14082" max="14082" width="8.140625" style="424" customWidth="1"/>
    <col min="14083" max="14083" width="9.7109375" style="424" customWidth="1"/>
    <col min="14084" max="14084" width="9.28515625" style="424" customWidth="1"/>
    <col min="14085" max="14085" width="4" style="424" customWidth="1"/>
    <col min="14086" max="14086" width="12.42578125" style="424" customWidth="1"/>
    <col min="14087" max="14087" width="8.7109375" style="424" customWidth="1"/>
    <col min="14088" max="14088" width="4.7109375" style="424" customWidth="1"/>
    <col min="14089" max="14090" width="9.7109375" style="424" customWidth="1"/>
    <col min="14091" max="14091" width="4.85546875" style="424" customWidth="1"/>
    <col min="14092" max="14092" width="8.140625" style="424" customWidth="1"/>
    <col min="14093" max="14093" width="8.5703125" style="424" customWidth="1"/>
    <col min="14094" max="14336" width="9.140625" style="424"/>
    <col min="14337" max="14337" width="18.28515625" style="424" customWidth="1"/>
    <col min="14338" max="14338" width="8.140625" style="424" customWidth="1"/>
    <col min="14339" max="14339" width="9.7109375" style="424" customWidth="1"/>
    <col min="14340" max="14340" width="9.28515625" style="424" customWidth="1"/>
    <col min="14341" max="14341" width="4" style="424" customWidth="1"/>
    <col min="14342" max="14342" width="12.42578125" style="424" customWidth="1"/>
    <col min="14343" max="14343" width="8.7109375" style="424" customWidth="1"/>
    <col min="14344" max="14344" width="4.7109375" style="424" customWidth="1"/>
    <col min="14345" max="14346" width="9.7109375" style="424" customWidth="1"/>
    <col min="14347" max="14347" width="4.85546875" style="424" customWidth="1"/>
    <col min="14348" max="14348" width="8.140625" style="424" customWidth="1"/>
    <col min="14349" max="14349" width="8.5703125" style="424" customWidth="1"/>
    <col min="14350" max="14592" width="9.140625" style="424"/>
    <col min="14593" max="14593" width="18.28515625" style="424" customWidth="1"/>
    <col min="14594" max="14594" width="8.140625" style="424" customWidth="1"/>
    <col min="14595" max="14595" width="9.7109375" style="424" customWidth="1"/>
    <col min="14596" max="14596" width="9.28515625" style="424" customWidth="1"/>
    <col min="14597" max="14597" width="4" style="424" customWidth="1"/>
    <col min="14598" max="14598" width="12.42578125" style="424" customWidth="1"/>
    <col min="14599" max="14599" width="8.7109375" style="424" customWidth="1"/>
    <col min="14600" max="14600" width="4.7109375" style="424" customWidth="1"/>
    <col min="14601" max="14602" width="9.7109375" style="424" customWidth="1"/>
    <col min="14603" max="14603" width="4.85546875" style="424" customWidth="1"/>
    <col min="14604" max="14604" width="8.140625" style="424" customWidth="1"/>
    <col min="14605" max="14605" width="8.5703125" style="424" customWidth="1"/>
    <col min="14606" max="14848" width="9.140625" style="424"/>
    <col min="14849" max="14849" width="18.28515625" style="424" customWidth="1"/>
    <col min="14850" max="14850" width="8.140625" style="424" customWidth="1"/>
    <col min="14851" max="14851" width="9.7109375" style="424" customWidth="1"/>
    <col min="14852" max="14852" width="9.28515625" style="424" customWidth="1"/>
    <col min="14853" max="14853" width="4" style="424" customWidth="1"/>
    <col min="14854" max="14854" width="12.42578125" style="424" customWidth="1"/>
    <col min="14855" max="14855" width="8.7109375" style="424" customWidth="1"/>
    <col min="14856" max="14856" width="4.7109375" style="424" customWidth="1"/>
    <col min="14857" max="14858" width="9.7109375" style="424" customWidth="1"/>
    <col min="14859" max="14859" width="4.85546875" style="424" customWidth="1"/>
    <col min="14860" max="14860" width="8.140625" style="424" customWidth="1"/>
    <col min="14861" max="14861" width="8.5703125" style="424" customWidth="1"/>
    <col min="14862" max="15104" width="9.140625" style="424"/>
    <col min="15105" max="15105" width="18.28515625" style="424" customWidth="1"/>
    <col min="15106" max="15106" width="8.140625" style="424" customWidth="1"/>
    <col min="15107" max="15107" width="9.7109375" style="424" customWidth="1"/>
    <col min="15108" max="15108" width="9.28515625" style="424" customWidth="1"/>
    <col min="15109" max="15109" width="4" style="424" customWidth="1"/>
    <col min="15110" max="15110" width="12.42578125" style="424" customWidth="1"/>
    <col min="15111" max="15111" width="8.7109375" style="424" customWidth="1"/>
    <col min="15112" max="15112" width="4.7109375" style="424" customWidth="1"/>
    <col min="15113" max="15114" width="9.7109375" style="424" customWidth="1"/>
    <col min="15115" max="15115" width="4.85546875" style="424" customWidth="1"/>
    <col min="15116" max="15116" width="8.140625" style="424" customWidth="1"/>
    <col min="15117" max="15117" width="8.5703125" style="424" customWidth="1"/>
    <col min="15118" max="15360" width="9.140625" style="424"/>
    <col min="15361" max="15361" width="18.28515625" style="424" customWidth="1"/>
    <col min="15362" max="15362" width="8.140625" style="424" customWidth="1"/>
    <col min="15363" max="15363" width="9.7109375" style="424" customWidth="1"/>
    <col min="15364" max="15364" width="9.28515625" style="424" customWidth="1"/>
    <col min="15365" max="15365" width="4" style="424" customWidth="1"/>
    <col min="15366" max="15366" width="12.42578125" style="424" customWidth="1"/>
    <col min="15367" max="15367" width="8.7109375" style="424" customWidth="1"/>
    <col min="15368" max="15368" width="4.7109375" style="424" customWidth="1"/>
    <col min="15369" max="15370" width="9.7109375" style="424" customWidth="1"/>
    <col min="15371" max="15371" width="4.85546875" style="424" customWidth="1"/>
    <col min="15372" max="15372" width="8.140625" style="424" customWidth="1"/>
    <col min="15373" max="15373" width="8.5703125" style="424" customWidth="1"/>
    <col min="15374" max="15616" width="9.140625" style="424"/>
    <col min="15617" max="15617" width="18.28515625" style="424" customWidth="1"/>
    <col min="15618" max="15618" width="8.140625" style="424" customWidth="1"/>
    <col min="15619" max="15619" width="9.7109375" style="424" customWidth="1"/>
    <col min="15620" max="15620" width="9.28515625" style="424" customWidth="1"/>
    <col min="15621" max="15621" width="4" style="424" customWidth="1"/>
    <col min="15622" max="15622" width="12.42578125" style="424" customWidth="1"/>
    <col min="15623" max="15623" width="8.7109375" style="424" customWidth="1"/>
    <col min="15624" max="15624" width="4.7109375" style="424" customWidth="1"/>
    <col min="15625" max="15626" width="9.7109375" style="424" customWidth="1"/>
    <col min="15627" max="15627" width="4.85546875" style="424" customWidth="1"/>
    <col min="15628" max="15628" width="8.140625" style="424" customWidth="1"/>
    <col min="15629" max="15629" width="8.5703125" style="424" customWidth="1"/>
    <col min="15630" max="15872" width="9.140625" style="424"/>
    <col min="15873" max="15873" width="18.28515625" style="424" customWidth="1"/>
    <col min="15874" max="15874" width="8.140625" style="424" customWidth="1"/>
    <col min="15875" max="15875" width="9.7109375" style="424" customWidth="1"/>
    <col min="15876" max="15876" width="9.28515625" style="424" customWidth="1"/>
    <col min="15877" max="15877" width="4" style="424" customWidth="1"/>
    <col min="15878" max="15878" width="12.42578125" style="424" customWidth="1"/>
    <col min="15879" max="15879" width="8.7109375" style="424" customWidth="1"/>
    <col min="15880" max="15880" width="4.7109375" style="424" customWidth="1"/>
    <col min="15881" max="15882" width="9.7109375" style="424" customWidth="1"/>
    <col min="15883" max="15883" width="4.85546875" style="424" customWidth="1"/>
    <col min="15884" max="15884" width="8.140625" style="424" customWidth="1"/>
    <col min="15885" max="15885" width="8.5703125" style="424" customWidth="1"/>
    <col min="15886" max="16128" width="9.140625" style="424"/>
    <col min="16129" max="16129" width="18.28515625" style="424" customWidth="1"/>
    <col min="16130" max="16130" width="8.140625" style="424" customWidth="1"/>
    <col min="16131" max="16131" width="9.7109375" style="424" customWidth="1"/>
    <col min="16132" max="16132" width="9.28515625" style="424" customWidth="1"/>
    <col min="16133" max="16133" width="4" style="424" customWidth="1"/>
    <col min="16134" max="16134" width="12.42578125" style="424" customWidth="1"/>
    <col min="16135" max="16135" width="8.7109375" style="424" customWidth="1"/>
    <col min="16136" max="16136" width="4.7109375" style="424" customWidth="1"/>
    <col min="16137" max="16138" width="9.7109375" style="424" customWidth="1"/>
    <col min="16139" max="16139" width="4.85546875" style="424" customWidth="1"/>
    <col min="16140" max="16140" width="8.140625" style="424" customWidth="1"/>
    <col min="16141" max="16141" width="8.5703125" style="424" customWidth="1"/>
    <col min="16142" max="16384" width="9.140625" style="424"/>
  </cols>
  <sheetData>
    <row r="1" spans="1:13" x14ac:dyDescent="0.3">
      <c r="A1" s="576" t="s">
        <v>2221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3" x14ac:dyDescent="0.3">
      <c r="A2" s="577" t="s">
        <v>2020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</row>
    <row r="3" spans="1:13" x14ac:dyDescent="0.3">
      <c r="A3" s="576" t="s">
        <v>2021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spans="1:13" x14ac:dyDescent="0.3">
      <c r="A4" s="577" t="s">
        <v>2209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</row>
    <row r="5" spans="1:13" x14ac:dyDescent="0.3">
      <c r="A5" s="577" t="s">
        <v>2222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</row>
    <row r="6" spans="1:13" x14ac:dyDescent="0.3">
      <c r="A6" s="447" t="s">
        <v>2223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</row>
    <row r="7" spans="1:13" s="448" customFormat="1" x14ac:dyDescent="0.3">
      <c r="A7" s="578" t="s">
        <v>2224</v>
      </c>
      <c r="B7" s="565" t="s">
        <v>2218</v>
      </c>
      <c r="C7" s="581"/>
      <c r="D7" s="566"/>
      <c r="E7" s="565" t="s">
        <v>2225</v>
      </c>
      <c r="F7" s="581"/>
      <c r="G7" s="566"/>
      <c r="H7" s="581" t="s">
        <v>2226</v>
      </c>
      <c r="I7" s="581"/>
      <c r="J7" s="581"/>
      <c r="K7" s="565" t="s">
        <v>2227</v>
      </c>
      <c r="L7" s="581"/>
      <c r="M7" s="566"/>
    </row>
    <row r="8" spans="1:13" s="448" customFormat="1" x14ac:dyDescent="0.3">
      <c r="A8" s="579"/>
      <c r="B8" s="449"/>
      <c r="C8" s="565" t="s">
        <v>2228</v>
      </c>
      <c r="D8" s="566"/>
      <c r="E8" s="449"/>
      <c r="F8" s="565" t="s">
        <v>2228</v>
      </c>
      <c r="G8" s="566"/>
      <c r="H8" s="450"/>
      <c r="I8" s="565" t="s">
        <v>2228</v>
      </c>
      <c r="J8" s="566"/>
      <c r="K8" s="450"/>
      <c r="L8" s="565" t="s">
        <v>2228</v>
      </c>
      <c r="M8" s="566"/>
    </row>
    <row r="9" spans="1:13" s="448" customFormat="1" x14ac:dyDescent="0.3">
      <c r="A9" s="580"/>
      <c r="B9" s="451" t="s">
        <v>2229</v>
      </c>
      <c r="C9" s="452" t="s">
        <v>2112</v>
      </c>
      <c r="D9" s="453" t="s">
        <v>2114</v>
      </c>
      <c r="E9" s="454" t="s">
        <v>2229</v>
      </c>
      <c r="F9" s="452" t="s">
        <v>2112</v>
      </c>
      <c r="G9" s="453" t="s">
        <v>2114</v>
      </c>
      <c r="H9" s="454" t="s">
        <v>2229</v>
      </c>
      <c r="I9" s="452" t="s">
        <v>2112</v>
      </c>
      <c r="J9" s="452" t="s">
        <v>2114</v>
      </c>
      <c r="K9" s="454" t="s">
        <v>2229</v>
      </c>
      <c r="L9" s="452" t="s">
        <v>2112</v>
      </c>
      <c r="M9" s="452" t="s">
        <v>2114</v>
      </c>
    </row>
    <row r="10" spans="1:13" x14ac:dyDescent="0.3">
      <c r="A10" s="455"/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</row>
    <row r="11" spans="1:13" x14ac:dyDescent="0.3">
      <c r="A11" s="455"/>
      <c r="B11" s="455"/>
      <c r="C11" s="456"/>
      <c r="D11" s="455"/>
      <c r="E11" s="455"/>
      <c r="F11" s="455"/>
      <c r="G11" s="455"/>
      <c r="H11" s="455"/>
      <c r="I11" s="456"/>
      <c r="J11" s="455"/>
      <c r="K11" s="455"/>
      <c r="L11" s="456"/>
      <c r="M11" s="455"/>
    </row>
    <row r="12" spans="1:13" x14ac:dyDescent="0.3">
      <c r="A12" s="455"/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</row>
    <row r="13" spans="1:13" x14ac:dyDescent="0.3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</row>
    <row r="14" spans="1:13" x14ac:dyDescent="0.3">
      <c r="A14" s="455" t="s">
        <v>2110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</row>
    <row r="15" spans="1:13" x14ac:dyDescent="0.3">
      <c r="A15" s="455" t="s">
        <v>2110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</row>
    <row r="16" spans="1:13" x14ac:dyDescent="0.3">
      <c r="A16" s="455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</row>
    <row r="17" spans="1:13" x14ac:dyDescent="0.3">
      <c r="A17" s="457" t="s">
        <v>2230</v>
      </c>
      <c r="B17" s="458"/>
      <c r="C17" s="458"/>
      <c r="D17" s="459"/>
      <c r="E17" s="458"/>
      <c r="F17" s="458"/>
      <c r="G17" s="458"/>
      <c r="H17" s="458"/>
      <c r="I17" s="458"/>
      <c r="J17" s="459"/>
      <c r="K17" s="458"/>
      <c r="L17" s="458"/>
      <c r="M17" s="459"/>
    </row>
    <row r="18" spans="1:13" x14ac:dyDescent="0.3">
      <c r="A18" s="460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2"/>
    </row>
    <row r="19" spans="1:13" x14ac:dyDescent="0.3">
      <c r="A19" s="463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5"/>
    </row>
    <row r="20" spans="1:13" x14ac:dyDescent="0.3">
      <c r="A20" s="460" t="s">
        <v>2231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2"/>
    </row>
    <row r="21" spans="1:13" x14ac:dyDescent="0.3">
      <c r="A21" s="567" t="s">
        <v>2232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9"/>
    </row>
    <row r="22" spans="1:13" x14ac:dyDescent="0.3">
      <c r="A22" s="466"/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67"/>
    </row>
    <row r="23" spans="1:13" x14ac:dyDescent="0.3">
      <c r="A23" s="466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67"/>
    </row>
    <row r="24" spans="1:13" x14ac:dyDescent="0.3">
      <c r="A24" s="570" t="str">
        <f>+CDR!E50</f>
        <v>(Name of School Head/Disbursing Officer)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2"/>
    </row>
    <row r="25" spans="1:13" x14ac:dyDescent="0.3">
      <c r="A25" s="573" t="str">
        <f>+CDR!E51</f>
        <v xml:space="preserve"> Accountable Officer</v>
      </c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5"/>
    </row>
    <row r="26" spans="1:13" x14ac:dyDescent="0.3">
      <c r="A26" s="424" t="s">
        <v>2220</v>
      </c>
    </row>
  </sheetData>
  <mergeCells count="17">
    <mergeCell ref="A1:M1"/>
    <mergeCell ref="A2:M2"/>
    <mergeCell ref="A4:M4"/>
    <mergeCell ref="A5:M5"/>
    <mergeCell ref="A7:A9"/>
    <mergeCell ref="B7:D7"/>
    <mergeCell ref="E7:G7"/>
    <mergeCell ref="H7:J7"/>
    <mergeCell ref="K7:M7"/>
    <mergeCell ref="C8:D8"/>
    <mergeCell ref="A3:M3"/>
    <mergeCell ref="F8:G8"/>
    <mergeCell ref="I8:J8"/>
    <mergeCell ref="L8:M8"/>
    <mergeCell ref="A21:M21"/>
    <mergeCell ref="A24:M24"/>
    <mergeCell ref="A25:M25"/>
  </mergeCells>
  <printOptions horizontalCentered="1"/>
  <pageMargins left="0.3" right="0.3" top="0.75" bottom="0.75" header="0.5" footer="0.5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workbookViewId="0">
      <selection activeCell="B12" sqref="B12"/>
    </sheetView>
  </sheetViews>
  <sheetFormatPr defaultRowHeight="15.75" x14ac:dyDescent="0.25"/>
  <cols>
    <col min="1" max="1" width="11.42578125" style="468" customWidth="1"/>
    <col min="2" max="2" width="10.28515625" style="468" customWidth="1"/>
    <col min="3" max="3" width="16" style="468" customWidth="1"/>
    <col min="4" max="4" width="35.42578125" style="468" customWidth="1"/>
    <col min="5" max="5" width="15.5703125" style="468" customWidth="1"/>
    <col min="6" max="16384" width="9.140625" style="468"/>
  </cols>
  <sheetData>
    <row r="1" spans="1:5" x14ac:dyDescent="0.25">
      <c r="A1" s="583" t="s">
        <v>2020</v>
      </c>
      <c r="B1" s="583"/>
      <c r="C1" s="583"/>
      <c r="D1" s="583"/>
      <c r="E1" s="583"/>
    </row>
    <row r="2" spans="1:5" x14ac:dyDescent="0.25">
      <c r="A2" s="583" t="s">
        <v>2021</v>
      </c>
      <c r="B2" s="583"/>
      <c r="C2" s="583"/>
      <c r="D2" s="583"/>
      <c r="E2" s="583"/>
    </row>
    <row r="3" spans="1:5" x14ac:dyDescent="0.25">
      <c r="A3" s="583" t="s">
        <v>2209</v>
      </c>
      <c r="B3" s="583"/>
      <c r="C3" s="583"/>
      <c r="D3" s="583"/>
      <c r="E3" s="583"/>
    </row>
    <row r="4" spans="1:5" x14ac:dyDescent="0.25">
      <c r="A4" s="469"/>
      <c r="B4" s="469"/>
      <c r="C4" s="469"/>
      <c r="D4" s="469"/>
      <c r="E4" s="470"/>
    </row>
    <row r="5" spans="1:5" x14ac:dyDescent="0.25">
      <c r="A5" s="584" t="s">
        <v>2234</v>
      </c>
      <c r="B5" s="584"/>
      <c r="C5" s="584"/>
      <c r="D5" s="584"/>
      <c r="E5" s="584"/>
    </row>
    <row r="6" spans="1:5" x14ac:dyDescent="0.25">
      <c r="A6" s="586" t="s">
        <v>2235</v>
      </c>
      <c r="B6" s="586"/>
      <c r="C6" s="586"/>
      <c r="D6" s="469"/>
      <c r="E6" s="470"/>
    </row>
    <row r="7" spans="1:5" x14ac:dyDescent="0.25">
      <c r="A7" s="472" t="s">
        <v>2236</v>
      </c>
      <c r="B7" s="472"/>
      <c r="C7" s="472"/>
      <c r="D7" s="472"/>
      <c r="E7" s="473" t="s">
        <v>2207</v>
      </c>
    </row>
    <row r="8" spans="1:5" s="485" customFormat="1" x14ac:dyDescent="0.25">
      <c r="A8" s="488" t="s">
        <v>2212</v>
      </c>
      <c r="B8" s="489" t="s">
        <v>2244</v>
      </c>
      <c r="C8" s="490" t="s">
        <v>2237</v>
      </c>
      <c r="D8" s="489" t="s">
        <v>2238</v>
      </c>
      <c r="E8" s="491" t="s">
        <v>2037</v>
      </c>
    </row>
    <row r="9" spans="1:5" x14ac:dyDescent="0.25">
      <c r="A9" s="486"/>
      <c r="B9" s="474"/>
      <c r="C9" s="475"/>
      <c r="D9" s="487"/>
      <c r="E9" s="476"/>
    </row>
    <row r="10" spans="1:5" x14ac:dyDescent="0.25">
      <c r="A10" s="486"/>
      <c r="B10" s="474"/>
      <c r="C10" s="475"/>
      <c r="D10" s="487"/>
      <c r="E10" s="476"/>
    </row>
    <row r="11" spans="1:5" x14ac:dyDescent="0.25">
      <c r="A11" s="486"/>
      <c r="B11" s="474"/>
      <c r="C11" s="475"/>
      <c r="D11" s="487"/>
      <c r="E11" s="476"/>
    </row>
    <row r="12" spans="1:5" x14ac:dyDescent="0.25">
      <c r="A12" s="486"/>
      <c r="B12" s="474"/>
      <c r="C12" s="475"/>
      <c r="D12" s="487"/>
      <c r="E12" s="476"/>
    </row>
    <row r="13" spans="1:5" x14ac:dyDescent="0.25">
      <c r="A13" s="486"/>
      <c r="B13" s="474"/>
      <c r="C13" s="475"/>
      <c r="D13" s="487"/>
      <c r="E13" s="476"/>
    </row>
    <row r="14" spans="1:5" x14ac:dyDescent="0.25">
      <c r="A14" s="486"/>
      <c r="B14" s="474"/>
      <c r="C14" s="475"/>
      <c r="D14" s="487"/>
      <c r="E14" s="476"/>
    </row>
    <row r="15" spans="1:5" x14ac:dyDescent="0.25">
      <c r="A15" s="486"/>
      <c r="B15" s="474"/>
      <c r="C15" s="475"/>
      <c r="D15" s="487"/>
      <c r="E15" s="476"/>
    </row>
    <row r="16" spans="1:5" x14ac:dyDescent="0.25">
      <c r="A16" s="486"/>
      <c r="B16" s="474"/>
      <c r="C16" s="475"/>
      <c r="D16" s="487"/>
      <c r="E16" s="476"/>
    </row>
    <row r="17" spans="1:5" x14ac:dyDescent="0.25">
      <c r="A17" s="486"/>
      <c r="B17" s="474"/>
      <c r="C17" s="475"/>
      <c r="D17" s="487"/>
      <c r="E17" s="476"/>
    </row>
    <row r="18" spans="1:5" x14ac:dyDescent="0.25">
      <c r="A18" s="486"/>
      <c r="B18" s="474"/>
      <c r="C18" s="475"/>
      <c r="D18" s="487"/>
      <c r="E18" s="476"/>
    </row>
    <row r="19" spans="1:5" x14ac:dyDescent="0.25">
      <c r="A19" s="486"/>
      <c r="B19" s="474"/>
      <c r="C19" s="475"/>
      <c r="D19" s="487"/>
      <c r="E19" s="476"/>
    </row>
    <row r="20" spans="1:5" x14ac:dyDescent="0.25">
      <c r="A20" s="486"/>
      <c r="B20" s="474"/>
      <c r="C20" s="475"/>
      <c r="D20" s="487"/>
      <c r="E20" s="476"/>
    </row>
    <row r="21" spans="1:5" x14ac:dyDescent="0.25">
      <c r="A21" s="486"/>
      <c r="B21" s="474"/>
      <c r="C21" s="475"/>
      <c r="D21" s="487"/>
      <c r="E21" s="476"/>
    </row>
    <row r="22" spans="1:5" x14ac:dyDescent="0.25">
      <c r="A22" s="486"/>
      <c r="B22" s="474"/>
      <c r="C22" s="475"/>
      <c r="D22" s="487"/>
      <c r="E22" s="476"/>
    </row>
    <row r="23" spans="1:5" x14ac:dyDescent="0.25">
      <c r="A23" s="486"/>
      <c r="B23" s="474"/>
      <c r="C23" s="475"/>
      <c r="D23" s="487"/>
      <c r="E23" s="476"/>
    </row>
    <row r="24" spans="1:5" x14ac:dyDescent="0.25">
      <c r="A24" s="486"/>
      <c r="B24" s="474"/>
      <c r="C24" s="475"/>
      <c r="D24" s="487"/>
      <c r="E24" s="476"/>
    </row>
    <row r="25" spans="1:5" x14ac:dyDescent="0.25">
      <c r="A25" s="486"/>
      <c r="B25" s="474"/>
      <c r="C25" s="475"/>
      <c r="D25" s="487"/>
      <c r="E25" s="476"/>
    </row>
    <row r="26" spans="1:5" x14ac:dyDescent="0.25">
      <c r="A26" s="486"/>
      <c r="B26" s="474"/>
      <c r="C26" s="475"/>
      <c r="D26" s="487"/>
      <c r="E26" s="476"/>
    </row>
    <row r="27" spans="1:5" x14ac:dyDescent="0.25">
      <c r="A27" s="486"/>
      <c r="B27" s="474"/>
      <c r="C27" s="475"/>
      <c r="D27" s="487"/>
      <c r="E27" s="476"/>
    </row>
    <row r="28" spans="1:5" x14ac:dyDescent="0.25">
      <c r="A28" s="486"/>
      <c r="B28" s="474"/>
      <c r="C28" s="475"/>
      <c r="D28" s="487"/>
      <c r="E28" s="476"/>
    </row>
    <row r="29" spans="1:5" x14ac:dyDescent="0.25">
      <c r="A29" s="486"/>
      <c r="B29" s="474"/>
      <c r="C29" s="475"/>
      <c r="D29" s="487"/>
      <c r="E29" s="476"/>
    </row>
    <row r="30" spans="1:5" x14ac:dyDescent="0.25">
      <c r="A30" s="486"/>
      <c r="B30" s="474"/>
      <c r="C30" s="475"/>
      <c r="D30" s="487"/>
      <c r="E30" s="476"/>
    </row>
    <row r="31" spans="1:5" x14ac:dyDescent="0.25">
      <c r="A31" s="486"/>
      <c r="B31" s="474"/>
      <c r="C31" s="475"/>
      <c r="D31" s="487"/>
      <c r="E31" s="476"/>
    </row>
    <row r="32" spans="1:5" x14ac:dyDescent="0.25">
      <c r="A32" s="477"/>
      <c r="B32" s="478"/>
      <c r="C32" s="479"/>
      <c r="D32" s="480"/>
      <c r="E32" s="481"/>
    </row>
    <row r="33" spans="1:5" x14ac:dyDescent="0.25">
      <c r="A33" s="477"/>
      <c r="B33" s="479"/>
      <c r="C33" s="479"/>
      <c r="D33" s="482" t="s">
        <v>2239</v>
      </c>
      <c r="E33" s="483">
        <f>SUM(E9:E32)</f>
        <v>0</v>
      </c>
    </row>
    <row r="34" spans="1:5" ht="60" customHeight="1" x14ac:dyDescent="0.25">
      <c r="A34" s="585" t="s">
        <v>2240</v>
      </c>
      <c r="B34" s="585"/>
      <c r="C34" s="585"/>
      <c r="D34" s="585"/>
      <c r="E34" s="585"/>
    </row>
    <row r="35" spans="1:5" x14ac:dyDescent="0.25">
      <c r="A35" s="469"/>
      <c r="B35" s="469"/>
      <c r="C35" s="469"/>
      <c r="D35" s="469"/>
      <c r="E35" s="470"/>
    </row>
    <row r="36" spans="1:5" s="485" customFormat="1" x14ac:dyDescent="0.25">
      <c r="A36" s="584" t="str">
        <f>+RAAF!A24</f>
        <v>(Name of School Head/Disbursing Officer)</v>
      </c>
      <c r="B36" s="584"/>
      <c r="C36" s="584"/>
      <c r="D36" s="471"/>
      <c r="E36" s="484" t="s">
        <v>2241</v>
      </c>
    </row>
    <row r="37" spans="1:5" x14ac:dyDescent="0.25">
      <c r="A37" s="582" t="str">
        <f>+RAAF!A25</f>
        <v xml:space="preserve"> Accountable Officer</v>
      </c>
      <c r="B37" s="582"/>
      <c r="C37" s="582"/>
    </row>
  </sheetData>
  <mergeCells count="8">
    <mergeCell ref="A37:C37"/>
    <mergeCell ref="A1:E1"/>
    <mergeCell ref="A2:E2"/>
    <mergeCell ref="A3:E3"/>
    <mergeCell ref="A5:E5"/>
    <mergeCell ref="A34:E34"/>
    <mergeCell ref="A36:C36"/>
    <mergeCell ref="A6:C6"/>
  </mergeCells>
  <printOptions horizontalCentered="1" verticalCentered="1"/>
  <pageMargins left="0.3" right="0.3" top="0.75" bottom="0.75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D143"/>
  <sheetViews>
    <sheetView workbookViewId="0">
      <selection activeCell="J15" sqref="J15"/>
    </sheetView>
  </sheetViews>
  <sheetFormatPr defaultRowHeight="12.75" x14ac:dyDescent="0.2"/>
  <cols>
    <col min="1" max="1" width="1.7109375" style="245" customWidth="1"/>
    <col min="2" max="10" width="2.28515625" style="245" customWidth="1"/>
    <col min="11" max="20" width="2.7109375" style="245" customWidth="1"/>
    <col min="21" max="21" width="3" style="245" customWidth="1"/>
    <col min="22" max="36" width="2.7109375" style="245" customWidth="1"/>
    <col min="37" max="37" width="1.7109375" style="245" customWidth="1"/>
    <col min="38" max="44" width="2.7109375" style="245" customWidth="1"/>
    <col min="45" max="45" width="2.42578125" style="245" customWidth="1"/>
    <col min="46" max="46" width="5.28515625" style="245" hidden="1" customWidth="1"/>
    <col min="47" max="47" width="6.42578125" style="245" hidden="1" customWidth="1"/>
    <col min="48" max="48" width="4" style="245" hidden="1" customWidth="1"/>
    <col min="49" max="49" width="0" style="245" hidden="1" customWidth="1"/>
    <col min="50" max="50" width="3.28515625" style="245" customWidth="1"/>
    <col min="51" max="51" width="3.7109375" style="245" customWidth="1"/>
    <col min="52" max="52" width="35.85546875" style="245" customWidth="1"/>
    <col min="53" max="256" width="9.140625" style="245"/>
    <col min="257" max="257" width="1.7109375" style="245" customWidth="1"/>
    <col min="258" max="266" width="2.28515625" style="245" customWidth="1"/>
    <col min="267" max="276" width="2.7109375" style="245" customWidth="1"/>
    <col min="277" max="277" width="3" style="245" customWidth="1"/>
    <col min="278" max="292" width="2.7109375" style="245" customWidth="1"/>
    <col min="293" max="293" width="1.7109375" style="245" customWidth="1"/>
    <col min="294" max="300" width="2.7109375" style="245" customWidth="1"/>
    <col min="301" max="301" width="2.42578125" style="245" customWidth="1"/>
    <col min="302" max="305" width="0" style="245" hidden="1" customWidth="1"/>
    <col min="306" max="306" width="3.28515625" style="245" customWidth="1"/>
    <col min="307" max="307" width="3.7109375" style="245" customWidth="1"/>
    <col min="308" max="512" width="9.140625" style="245"/>
    <col min="513" max="513" width="1.7109375" style="245" customWidth="1"/>
    <col min="514" max="522" width="2.28515625" style="245" customWidth="1"/>
    <col min="523" max="532" width="2.7109375" style="245" customWidth="1"/>
    <col min="533" max="533" width="3" style="245" customWidth="1"/>
    <col min="534" max="548" width="2.7109375" style="245" customWidth="1"/>
    <col min="549" max="549" width="1.7109375" style="245" customWidth="1"/>
    <col min="550" max="556" width="2.7109375" style="245" customWidth="1"/>
    <col min="557" max="557" width="2.42578125" style="245" customWidth="1"/>
    <col min="558" max="561" width="0" style="245" hidden="1" customWidth="1"/>
    <col min="562" max="562" width="3.28515625" style="245" customWidth="1"/>
    <col min="563" max="563" width="3.7109375" style="245" customWidth="1"/>
    <col min="564" max="768" width="9.140625" style="245"/>
    <col min="769" max="769" width="1.7109375" style="245" customWidth="1"/>
    <col min="770" max="778" width="2.28515625" style="245" customWidth="1"/>
    <col min="779" max="788" width="2.7109375" style="245" customWidth="1"/>
    <col min="789" max="789" width="3" style="245" customWidth="1"/>
    <col min="790" max="804" width="2.7109375" style="245" customWidth="1"/>
    <col min="805" max="805" width="1.7109375" style="245" customWidth="1"/>
    <col min="806" max="812" width="2.7109375" style="245" customWidth="1"/>
    <col min="813" max="813" width="2.42578125" style="245" customWidth="1"/>
    <col min="814" max="817" width="0" style="245" hidden="1" customWidth="1"/>
    <col min="818" max="818" width="3.28515625" style="245" customWidth="1"/>
    <col min="819" max="819" width="3.7109375" style="245" customWidth="1"/>
    <col min="820" max="1024" width="9.140625" style="245"/>
    <col min="1025" max="1025" width="1.7109375" style="245" customWidth="1"/>
    <col min="1026" max="1034" width="2.28515625" style="245" customWidth="1"/>
    <col min="1035" max="1044" width="2.7109375" style="245" customWidth="1"/>
    <col min="1045" max="1045" width="3" style="245" customWidth="1"/>
    <col min="1046" max="1060" width="2.7109375" style="245" customWidth="1"/>
    <col min="1061" max="1061" width="1.7109375" style="245" customWidth="1"/>
    <col min="1062" max="1068" width="2.7109375" style="245" customWidth="1"/>
    <col min="1069" max="1069" width="2.42578125" style="245" customWidth="1"/>
    <col min="1070" max="1073" width="0" style="245" hidden="1" customWidth="1"/>
    <col min="1074" max="1074" width="3.28515625" style="245" customWidth="1"/>
    <col min="1075" max="1075" width="3.7109375" style="245" customWidth="1"/>
    <col min="1076" max="1280" width="9.140625" style="245"/>
    <col min="1281" max="1281" width="1.7109375" style="245" customWidth="1"/>
    <col min="1282" max="1290" width="2.28515625" style="245" customWidth="1"/>
    <col min="1291" max="1300" width="2.7109375" style="245" customWidth="1"/>
    <col min="1301" max="1301" width="3" style="245" customWidth="1"/>
    <col min="1302" max="1316" width="2.7109375" style="245" customWidth="1"/>
    <col min="1317" max="1317" width="1.7109375" style="245" customWidth="1"/>
    <col min="1318" max="1324" width="2.7109375" style="245" customWidth="1"/>
    <col min="1325" max="1325" width="2.42578125" style="245" customWidth="1"/>
    <col min="1326" max="1329" width="0" style="245" hidden="1" customWidth="1"/>
    <col min="1330" max="1330" width="3.28515625" style="245" customWidth="1"/>
    <col min="1331" max="1331" width="3.7109375" style="245" customWidth="1"/>
    <col min="1332" max="1536" width="9.140625" style="245"/>
    <col min="1537" max="1537" width="1.7109375" style="245" customWidth="1"/>
    <col min="1538" max="1546" width="2.28515625" style="245" customWidth="1"/>
    <col min="1547" max="1556" width="2.7109375" style="245" customWidth="1"/>
    <col min="1557" max="1557" width="3" style="245" customWidth="1"/>
    <col min="1558" max="1572" width="2.7109375" style="245" customWidth="1"/>
    <col min="1573" max="1573" width="1.7109375" style="245" customWidth="1"/>
    <col min="1574" max="1580" width="2.7109375" style="245" customWidth="1"/>
    <col min="1581" max="1581" width="2.42578125" style="245" customWidth="1"/>
    <col min="1582" max="1585" width="0" style="245" hidden="1" customWidth="1"/>
    <col min="1586" max="1586" width="3.28515625" style="245" customWidth="1"/>
    <col min="1587" max="1587" width="3.7109375" style="245" customWidth="1"/>
    <col min="1588" max="1792" width="9.140625" style="245"/>
    <col min="1793" max="1793" width="1.7109375" style="245" customWidth="1"/>
    <col min="1794" max="1802" width="2.28515625" style="245" customWidth="1"/>
    <col min="1803" max="1812" width="2.7109375" style="245" customWidth="1"/>
    <col min="1813" max="1813" width="3" style="245" customWidth="1"/>
    <col min="1814" max="1828" width="2.7109375" style="245" customWidth="1"/>
    <col min="1829" max="1829" width="1.7109375" style="245" customWidth="1"/>
    <col min="1830" max="1836" width="2.7109375" style="245" customWidth="1"/>
    <col min="1837" max="1837" width="2.42578125" style="245" customWidth="1"/>
    <col min="1838" max="1841" width="0" style="245" hidden="1" customWidth="1"/>
    <col min="1842" max="1842" width="3.28515625" style="245" customWidth="1"/>
    <col min="1843" max="1843" width="3.7109375" style="245" customWidth="1"/>
    <col min="1844" max="2048" width="9.140625" style="245"/>
    <col min="2049" max="2049" width="1.7109375" style="245" customWidth="1"/>
    <col min="2050" max="2058" width="2.28515625" style="245" customWidth="1"/>
    <col min="2059" max="2068" width="2.7109375" style="245" customWidth="1"/>
    <col min="2069" max="2069" width="3" style="245" customWidth="1"/>
    <col min="2070" max="2084" width="2.7109375" style="245" customWidth="1"/>
    <col min="2085" max="2085" width="1.7109375" style="245" customWidth="1"/>
    <col min="2086" max="2092" width="2.7109375" style="245" customWidth="1"/>
    <col min="2093" max="2093" width="2.42578125" style="245" customWidth="1"/>
    <col min="2094" max="2097" width="0" style="245" hidden="1" customWidth="1"/>
    <col min="2098" max="2098" width="3.28515625" style="245" customWidth="1"/>
    <col min="2099" max="2099" width="3.7109375" style="245" customWidth="1"/>
    <col min="2100" max="2304" width="9.140625" style="245"/>
    <col min="2305" max="2305" width="1.7109375" style="245" customWidth="1"/>
    <col min="2306" max="2314" width="2.28515625" style="245" customWidth="1"/>
    <col min="2315" max="2324" width="2.7109375" style="245" customWidth="1"/>
    <col min="2325" max="2325" width="3" style="245" customWidth="1"/>
    <col min="2326" max="2340" width="2.7109375" style="245" customWidth="1"/>
    <col min="2341" max="2341" width="1.7109375" style="245" customWidth="1"/>
    <col min="2342" max="2348" width="2.7109375" style="245" customWidth="1"/>
    <col min="2349" max="2349" width="2.42578125" style="245" customWidth="1"/>
    <col min="2350" max="2353" width="0" style="245" hidden="1" customWidth="1"/>
    <col min="2354" max="2354" width="3.28515625" style="245" customWidth="1"/>
    <col min="2355" max="2355" width="3.7109375" style="245" customWidth="1"/>
    <col min="2356" max="2560" width="9.140625" style="245"/>
    <col min="2561" max="2561" width="1.7109375" style="245" customWidth="1"/>
    <col min="2562" max="2570" width="2.28515625" style="245" customWidth="1"/>
    <col min="2571" max="2580" width="2.7109375" style="245" customWidth="1"/>
    <col min="2581" max="2581" width="3" style="245" customWidth="1"/>
    <col min="2582" max="2596" width="2.7109375" style="245" customWidth="1"/>
    <col min="2597" max="2597" width="1.7109375" style="245" customWidth="1"/>
    <col min="2598" max="2604" width="2.7109375" style="245" customWidth="1"/>
    <col min="2605" max="2605" width="2.42578125" style="245" customWidth="1"/>
    <col min="2606" max="2609" width="0" style="245" hidden="1" customWidth="1"/>
    <col min="2610" max="2610" width="3.28515625" style="245" customWidth="1"/>
    <col min="2611" max="2611" width="3.7109375" style="245" customWidth="1"/>
    <col min="2612" max="2816" width="9.140625" style="245"/>
    <col min="2817" max="2817" width="1.7109375" style="245" customWidth="1"/>
    <col min="2818" max="2826" width="2.28515625" style="245" customWidth="1"/>
    <col min="2827" max="2836" width="2.7109375" style="245" customWidth="1"/>
    <col min="2837" max="2837" width="3" style="245" customWidth="1"/>
    <col min="2838" max="2852" width="2.7109375" style="245" customWidth="1"/>
    <col min="2853" max="2853" width="1.7109375" style="245" customWidth="1"/>
    <col min="2854" max="2860" width="2.7109375" style="245" customWidth="1"/>
    <col min="2861" max="2861" width="2.42578125" style="245" customWidth="1"/>
    <col min="2862" max="2865" width="0" style="245" hidden="1" customWidth="1"/>
    <col min="2866" max="2866" width="3.28515625" style="245" customWidth="1"/>
    <col min="2867" max="2867" width="3.7109375" style="245" customWidth="1"/>
    <col min="2868" max="3072" width="9.140625" style="245"/>
    <col min="3073" max="3073" width="1.7109375" style="245" customWidth="1"/>
    <col min="3074" max="3082" width="2.28515625" style="245" customWidth="1"/>
    <col min="3083" max="3092" width="2.7109375" style="245" customWidth="1"/>
    <col min="3093" max="3093" width="3" style="245" customWidth="1"/>
    <col min="3094" max="3108" width="2.7109375" style="245" customWidth="1"/>
    <col min="3109" max="3109" width="1.7109375" style="245" customWidth="1"/>
    <col min="3110" max="3116" width="2.7109375" style="245" customWidth="1"/>
    <col min="3117" max="3117" width="2.42578125" style="245" customWidth="1"/>
    <col min="3118" max="3121" width="0" style="245" hidden="1" customWidth="1"/>
    <col min="3122" max="3122" width="3.28515625" style="245" customWidth="1"/>
    <col min="3123" max="3123" width="3.7109375" style="245" customWidth="1"/>
    <col min="3124" max="3328" width="9.140625" style="245"/>
    <col min="3329" max="3329" width="1.7109375" style="245" customWidth="1"/>
    <col min="3330" max="3338" width="2.28515625" style="245" customWidth="1"/>
    <col min="3339" max="3348" width="2.7109375" style="245" customWidth="1"/>
    <col min="3349" max="3349" width="3" style="245" customWidth="1"/>
    <col min="3350" max="3364" width="2.7109375" style="245" customWidth="1"/>
    <col min="3365" max="3365" width="1.7109375" style="245" customWidth="1"/>
    <col min="3366" max="3372" width="2.7109375" style="245" customWidth="1"/>
    <col min="3373" max="3373" width="2.42578125" style="245" customWidth="1"/>
    <col min="3374" max="3377" width="0" style="245" hidden="1" customWidth="1"/>
    <col min="3378" max="3378" width="3.28515625" style="245" customWidth="1"/>
    <col min="3379" max="3379" width="3.7109375" style="245" customWidth="1"/>
    <col min="3380" max="3584" width="9.140625" style="245"/>
    <col min="3585" max="3585" width="1.7109375" style="245" customWidth="1"/>
    <col min="3586" max="3594" width="2.28515625" style="245" customWidth="1"/>
    <col min="3595" max="3604" width="2.7109375" style="245" customWidth="1"/>
    <col min="3605" max="3605" width="3" style="245" customWidth="1"/>
    <col min="3606" max="3620" width="2.7109375" style="245" customWidth="1"/>
    <col min="3621" max="3621" width="1.7109375" style="245" customWidth="1"/>
    <col min="3622" max="3628" width="2.7109375" style="245" customWidth="1"/>
    <col min="3629" max="3629" width="2.42578125" style="245" customWidth="1"/>
    <col min="3630" max="3633" width="0" style="245" hidden="1" customWidth="1"/>
    <col min="3634" max="3634" width="3.28515625" style="245" customWidth="1"/>
    <col min="3635" max="3635" width="3.7109375" style="245" customWidth="1"/>
    <col min="3636" max="3840" width="9.140625" style="245"/>
    <col min="3841" max="3841" width="1.7109375" style="245" customWidth="1"/>
    <col min="3842" max="3850" width="2.28515625" style="245" customWidth="1"/>
    <col min="3851" max="3860" width="2.7109375" style="245" customWidth="1"/>
    <col min="3861" max="3861" width="3" style="245" customWidth="1"/>
    <col min="3862" max="3876" width="2.7109375" style="245" customWidth="1"/>
    <col min="3877" max="3877" width="1.7109375" style="245" customWidth="1"/>
    <col min="3878" max="3884" width="2.7109375" style="245" customWidth="1"/>
    <col min="3885" max="3885" width="2.42578125" style="245" customWidth="1"/>
    <col min="3886" max="3889" width="0" style="245" hidden="1" customWidth="1"/>
    <col min="3890" max="3890" width="3.28515625" style="245" customWidth="1"/>
    <col min="3891" max="3891" width="3.7109375" style="245" customWidth="1"/>
    <col min="3892" max="4096" width="9.140625" style="245"/>
    <col min="4097" max="4097" width="1.7109375" style="245" customWidth="1"/>
    <col min="4098" max="4106" width="2.28515625" style="245" customWidth="1"/>
    <col min="4107" max="4116" width="2.7109375" style="245" customWidth="1"/>
    <col min="4117" max="4117" width="3" style="245" customWidth="1"/>
    <col min="4118" max="4132" width="2.7109375" style="245" customWidth="1"/>
    <col min="4133" max="4133" width="1.7109375" style="245" customWidth="1"/>
    <col min="4134" max="4140" width="2.7109375" style="245" customWidth="1"/>
    <col min="4141" max="4141" width="2.42578125" style="245" customWidth="1"/>
    <col min="4142" max="4145" width="0" style="245" hidden="1" customWidth="1"/>
    <col min="4146" max="4146" width="3.28515625" style="245" customWidth="1"/>
    <col min="4147" max="4147" width="3.7109375" style="245" customWidth="1"/>
    <col min="4148" max="4352" width="9.140625" style="245"/>
    <col min="4353" max="4353" width="1.7109375" style="245" customWidth="1"/>
    <col min="4354" max="4362" width="2.28515625" style="245" customWidth="1"/>
    <col min="4363" max="4372" width="2.7109375" style="245" customWidth="1"/>
    <col min="4373" max="4373" width="3" style="245" customWidth="1"/>
    <col min="4374" max="4388" width="2.7109375" style="245" customWidth="1"/>
    <col min="4389" max="4389" width="1.7109375" style="245" customWidth="1"/>
    <col min="4390" max="4396" width="2.7109375" style="245" customWidth="1"/>
    <col min="4397" max="4397" width="2.42578125" style="245" customWidth="1"/>
    <col min="4398" max="4401" width="0" style="245" hidden="1" customWidth="1"/>
    <col min="4402" max="4402" width="3.28515625" style="245" customWidth="1"/>
    <col min="4403" max="4403" width="3.7109375" style="245" customWidth="1"/>
    <col min="4404" max="4608" width="9.140625" style="245"/>
    <col min="4609" max="4609" width="1.7109375" style="245" customWidth="1"/>
    <col min="4610" max="4618" width="2.28515625" style="245" customWidth="1"/>
    <col min="4619" max="4628" width="2.7109375" style="245" customWidth="1"/>
    <col min="4629" max="4629" width="3" style="245" customWidth="1"/>
    <col min="4630" max="4644" width="2.7109375" style="245" customWidth="1"/>
    <col min="4645" max="4645" width="1.7109375" style="245" customWidth="1"/>
    <col min="4646" max="4652" width="2.7109375" style="245" customWidth="1"/>
    <col min="4653" max="4653" width="2.42578125" style="245" customWidth="1"/>
    <col min="4654" max="4657" width="0" style="245" hidden="1" customWidth="1"/>
    <col min="4658" max="4658" width="3.28515625" style="245" customWidth="1"/>
    <col min="4659" max="4659" width="3.7109375" style="245" customWidth="1"/>
    <col min="4660" max="4864" width="9.140625" style="245"/>
    <col min="4865" max="4865" width="1.7109375" style="245" customWidth="1"/>
    <col min="4866" max="4874" width="2.28515625" style="245" customWidth="1"/>
    <col min="4875" max="4884" width="2.7109375" style="245" customWidth="1"/>
    <col min="4885" max="4885" width="3" style="245" customWidth="1"/>
    <col min="4886" max="4900" width="2.7109375" style="245" customWidth="1"/>
    <col min="4901" max="4901" width="1.7109375" style="245" customWidth="1"/>
    <col min="4902" max="4908" width="2.7109375" style="245" customWidth="1"/>
    <col min="4909" max="4909" width="2.42578125" style="245" customWidth="1"/>
    <col min="4910" max="4913" width="0" style="245" hidden="1" customWidth="1"/>
    <col min="4914" max="4914" width="3.28515625" style="245" customWidth="1"/>
    <col min="4915" max="4915" width="3.7109375" style="245" customWidth="1"/>
    <col min="4916" max="5120" width="9.140625" style="245"/>
    <col min="5121" max="5121" width="1.7109375" style="245" customWidth="1"/>
    <col min="5122" max="5130" width="2.28515625" style="245" customWidth="1"/>
    <col min="5131" max="5140" width="2.7109375" style="245" customWidth="1"/>
    <col min="5141" max="5141" width="3" style="245" customWidth="1"/>
    <col min="5142" max="5156" width="2.7109375" style="245" customWidth="1"/>
    <col min="5157" max="5157" width="1.7109375" style="245" customWidth="1"/>
    <col min="5158" max="5164" width="2.7109375" style="245" customWidth="1"/>
    <col min="5165" max="5165" width="2.42578125" style="245" customWidth="1"/>
    <col min="5166" max="5169" width="0" style="245" hidden="1" customWidth="1"/>
    <col min="5170" max="5170" width="3.28515625" style="245" customWidth="1"/>
    <col min="5171" max="5171" width="3.7109375" style="245" customWidth="1"/>
    <col min="5172" max="5376" width="9.140625" style="245"/>
    <col min="5377" max="5377" width="1.7109375" style="245" customWidth="1"/>
    <col min="5378" max="5386" width="2.28515625" style="245" customWidth="1"/>
    <col min="5387" max="5396" width="2.7109375" style="245" customWidth="1"/>
    <col min="5397" max="5397" width="3" style="245" customWidth="1"/>
    <col min="5398" max="5412" width="2.7109375" style="245" customWidth="1"/>
    <col min="5413" max="5413" width="1.7109375" style="245" customWidth="1"/>
    <col min="5414" max="5420" width="2.7109375" style="245" customWidth="1"/>
    <col min="5421" max="5421" width="2.42578125" style="245" customWidth="1"/>
    <col min="5422" max="5425" width="0" style="245" hidden="1" customWidth="1"/>
    <col min="5426" max="5426" width="3.28515625" style="245" customWidth="1"/>
    <col min="5427" max="5427" width="3.7109375" style="245" customWidth="1"/>
    <col min="5428" max="5632" width="9.140625" style="245"/>
    <col min="5633" max="5633" width="1.7109375" style="245" customWidth="1"/>
    <col min="5634" max="5642" width="2.28515625" style="245" customWidth="1"/>
    <col min="5643" max="5652" width="2.7109375" style="245" customWidth="1"/>
    <col min="5653" max="5653" width="3" style="245" customWidth="1"/>
    <col min="5654" max="5668" width="2.7109375" style="245" customWidth="1"/>
    <col min="5669" max="5669" width="1.7109375" style="245" customWidth="1"/>
    <col min="5670" max="5676" width="2.7109375" style="245" customWidth="1"/>
    <col min="5677" max="5677" width="2.42578125" style="245" customWidth="1"/>
    <col min="5678" max="5681" width="0" style="245" hidden="1" customWidth="1"/>
    <col min="5682" max="5682" width="3.28515625" style="245" customWidth="1"/>
    <col min="5683" max="5683" width="3.7109375" style="245" customWidth="1"/>
    <col min="5684" max="5888" width="9.140625" style="245"/>
    <col min="5889" max="5889" width="1.7109375" style="245" customWidth="1"/>
    <col min="5890" max="5898" width="2.28515625" style="245" customWidth="1"/>
    <col min="5899" max="5908" width="2.7109375" style="245" customWidth="1"/>
    <col min="5909" max="5909" width="3" style="245" customWidth="1"/>
    <col min="5910" max="5924" width="2.7109375" style="245" customWidth="1"/>
    <col min="5925" max="5925" width="1.7109375" style="245" customWidth="1"/>
    <col min="5926" max="5932" width="2.7109375" style="245" customWidth="1"/>
    <col min="5933" max="5933" width="2.42578125" style="245" customWidth="1"/>
    <col min="5934" max="5937" width="0" style="245" hidden="1" customWidth="1"/>
    <col min="5938" max="5938" width="3.28515625" style="245" customWidth="1"/>
    <col min="5939" max="5939" width="3.7109375" style="245" customWidth="1"/>
    <col min="5940" max="6144" width="9.140625" style="245"/>
    <col min="6145" max="6145" width="1.7109375" style="245" customWidth="1"/>
    <col min="6146" max="6154" width="2.28515625" style="245" customWidth="1"/>
    <col min="6155" max="6164" width="2.7109375" style="245" customWidth="1"/>
    <col min="6165" max="6165" width="3" style="245" customWidth="1"/>
    <col min="6166" max="6180" width="2.7109375" style="245" customWidth="1"/>
    <col min="6181" max="6181" width="1.7109375" style="245" customWidth="1"/>
    <col min="6182" max="6188" width="2.7109375" style="245" customWidth="1"/>
    <col min="6189" max="6189" width="2.42578125" style="245" customWidth="1"/>
    <col min="6190" max="6193" width="0" style="245" hidden="1" customWidth="1"/>
    <col min="6194" max="6194" width="3.28515625" style="245" customWidth="1"/>
    <col min="6195" max="6195" width="3.7109375" style="245" customWidth="1"/>
    <col min="6196" max="6400" width="9.140625" style="245"/>
    <col min="6401" max="6401" width="1.7109375" style="245" customWidth="1"/>
    <col min="6402" max="6410" width="2.28515625" style="245" customWidth="1"/>
    <col min="6411" max="6420" width="2.7109375" style="245" customWidth="1"/>
    <col min="6421" max="6421" width="3" style="245" customWidth="1"/>
    <col min="6422" max="6436" width="2.7109375" style="245" customWidth="1"/>
    <col min="6437" max="6437" width="1.7109375" style="245" customWidth="1"/>
    <col min="6438" max="6444" width="2.7109375" style="245" customWidth="1"/>
    <col min="6445" max="6445" width="2.42578125" style="245" customWidth="1"/>
    <col min="6446" max="6449" width="0" style="245" hidden="1" customWidth="1"/>
    <col min="6450" max="6450" width="3.28515625" style="245" customWidth="1"/>
    <col min="6451" max="6451" width="3.7109375" style="245" customWidth="1"/>
    <col min="6452" max="6656" width="9.140625" style="245"/>
    <col min="6657" max="6657" width="1.7109375" style="245" customWidth="1"/>
    <col min="6658" max="6666" width="2.28515625" style="245" customWidth="1"/>
    <col min="6667" max="6676" width="2.7109375" style="245" customWidth="1"/>
    <col min="6677" max="6677" width="3" style="245" customWidth="1"/>
    <col min="6678" max="6692" width="2.7109375" style="245" customWidth="1"/>
    <col min="6693" max="6693" width="1.7109375" style="245" customWidth="1"/>
    <col min="6694" max="6700" width="2.7109375" style="245" customWidth="1"/>
    <col min="6701" max="6701" width="2.42578125" style="245" customWidth="1"/>
    <col min="6702" max="6705" width="0" style="245" hidden="1" customWidth="1"/>
    <col min="6706" max="6706" width="3.28515625" style="245" customWidth="1"/>
    <col min="6707" max="6707" width="3.7109375" style="245" customWidth="1"/>
    <col min="6708" max="6912" width="9.140625" style="245"/>
    <col min="6913" max="6913" width="1.7109375" style="245" customWidth="1"/>
    <col min="6914" max="6922" width="2.28515625" style="245" customWidth="1"/>
    <col min="6923" max="6932" width="2.7109375" style="245" customWidth="1"/>
    <col min="6933" max="6933" width="3" style="245" customWidth="1"/>
    <col min="6934" max="6948" width="2.7109375" style="245" customWidth="1"/>
    <col min="6949" max="6949" width="1.7109375" style="245" customWidth="1"/>
    <col min="6950" max="6956" width="2.7109375" style="245" customWidth="1"/>
    <col min="6957" max="6957" width="2.42578125" style="245" customWidth="1"/>
    <col min="6958" max="6961" width="0" style="245" hidden="1" customWidth="1"/>
    <col min="6962" max="6962" width="3.28515625" style="245" customWidth="1"/>
    <col min="6963" max="6963" width="3.7109375" style="245" customWidth="1"/>
    <col min="6964" max="7168" width="9.140625" style="245"/>
    <col min="7169" max="7169" width="1.7109375" style="245" customWidth="1"/>
    <col min="7170" max="7178" width="2.28515625" style="245" customWidth="1"/>
    <col min="7179" max="7188" width="2.7109375" style="245" customWidth="1"/>
    <col min="7189" max="7189" width="3" style="245" customWidth="1"/>
    <col min="7190" max="7204" width="2.7109375" style="245" customWidth="1"/>
    <col min="7205" max="7205" width="1.7109375" style="245" customWidth="1"/>
    <col min="7206" max="7212" width="2.7109375" style="245" customWidth="1"/>
    <col min="7213" max="7213" width="2.42578125" style="245" customWidth="1"/>
    <col min="7214" max="7217" width="0" style="245" hidden="1" customWidth="1"/>
    <col min="7218" max="7218" width="3.28515625" style="245" customWidth="1"/>
    <col min="7219" max="7219" width="3.7109375" style="245" customWidth="1"/>
    <col min="7220" max="7424" width="9.140625" style="245"/>
    <col min="7425" max="7425" width="1.7109375" style="245" customWidth="1"/>
    <col min="7426" max="7434" width="2.28515625" style="245" customWidth="1"/>
    <col min="7435" max="7444" width="2.7109375" style="245" customWidth="1"/>
    <col min="7445" max="7445" width="3" style="245" customWidth="1"/>
    <col min="7446" max="7460" width="2.7109375" style="245" customWidth="1"/>
    <col min="7461" max="7461" width="1.7109375" style="245" customWidth="1"/>
    <col min="7462" max="7468" width="2.7109375" style="245" customWidth="1"/>
    <col min="7469" max="7469" width="2.42578125" style="245" customWidth="1"/>
    <col min="7470" max="7473" width="0" style="245" hidden="1" customWidth="1"/>
    <col min="7474" max="7474" width="3.28515625" style="245" customWidth="1"/>
    <col min="7475" max="7475" width="3.7109375" style="245" customWidth="1"/>
    <col min="7476" max="7680" width="9.140625" style="245"/>
    <col min="7681" max="7681" width="1.7109375" style="245" customWidth="1"/>
    <col min="7682" max="7690" width="2.28515625" style="245" customWidth="1"/>
    <col min="7691" max="7700" width="2.7109375" style="245" customWidth="1"/>
    <col min="7701" max="7701" width="3" style="245" customWidth="1"/>
    <col min="7702" max="7716" width="2.7109375" style="245" customWidth="1"/>
    <col min="7717" max="7717" width="1.7109375" style="245" customWidth="1"/>
    <col min="7718" max="7724" width="2.7109375" style="245" customWidth="1"/>
    <col min="7725" max="7725" width="2.42578125" style="245" customWidth="1"/>
    <col min="7726" max="7729" width="0" style="245" hidden="1" customWidth="1"/>
    <col min="7730" max="7730" width="3.28515625" style="245" customWidth="1"/>
    <col min="7731" max="7731" width="3.7109375" style="245" customWidth="1"/>
    <col min="7732" max="7936" width="9.140625" style="245"/>
    <col min="7937" max="7937" width="1.7109375" style="245" customWidth="1"/>
    <col min="7938" max="7946" width="2.28515625" style="245" customWidth="1"/>
    <col min="7947" max="7956" width="2.7109375" style="245" customWidth="1"/>
    <col min="7957" max="7957" width="3" style="245" customWidth="1"/>
    <col min="7958" max="7972" width="2.7109375" style="245" customWidth="1"/>
    <col min="7973" max="7973" width="1.7109375" style="245" customWidth="1"/>
    <col min="7974" max="7980" width="2.7109375" style="245" customWidth="1"/>
    <col min="7981" max="7981" width="2.42578125" style="245" customWidth="1"/>
    <col min="7982" max="7985" width="0" style="245" hidden="1" customWidth="1"/>
    <col min="7986" max="7986" width="3.28515625" style="245" customWidth="1"/>
    <col min="7987" max="7987" width="3.7109375" style="245" customWidth="1"/>
    <col min="7988" max="8192" width="9.140625" style="245"/>
    <col min="8193" max="8193" width="1.7109375" style="245" customWidth="1"/>
    <col min="8194" max="8202" width="2.28515625" style="245" customWidth="1"/>
    <col min="8203" max="8212" width="2.7109375" style="245" customWidth="1"/>
    <col min="8213" max="8213" width="3" style="245" customWidth="1"/>
    <col min="8214" max="8228" width="2.7109375" style="245" customWidth="1"/>
    <col min="8229" max="8229" width="1.7109375" style="245" customWidth="1"/>
    <col min="8230" max="8236" width="2.7109375" style="245" customWidth="1"/>
    <col min="8237" max="8237" width="2.42578125" style="245" customWidth="1"/>
    <col min="8238" max="8241" width="0" style="245" hidden="1" customWidth="1"/>
    <col min="8242" max="8242" width="3.28515625" style="245" customWidth="1"/>
    <col min="8243" max="8243" width="3.7109375" style="245" customWidth="1"/>
    <col min="8244" max="8448" width="9.140625" style="245"/>
    <col min="8449" max="8449" width="1.7109375" style="245" customWidth="1"/>
    <col min="8450" max="8458" width="2.28515625" style="245" customWidth="1"/>
    <col min="8459" max="8468" width="2.7109375" style="245" customWidth="1"/>
    <col min="8469" max="8469" width="3" style="245" customWidth="1"/>
    <col min="8470" max="8484" width="2.7109375" style="245" customWidth="1"/>
    <col min="8485" max="8485" width="1.7109375" style="245" customWidth="1"/>
    <col min="8486" max="8492" width="2.7109375" style="245" customWidth="1"/>
    <col min="8493" max="8493" width="2.42578125" style="245" customWidth="1"/>
    <col min="8494" max="8497" width="0" style="245" hidden="1" customWidth="1"/>
    <col min="8498" max="8498" width="3.28515625" style="245" customWidth="1"/>
    <col min="8499" max="8499" width="3.7109375" style="245" customWidth="1"/>
    <col min="8500" max="8704" width="9.140625" style="245"/>
    <col min="8705" max="8705" width="1.7109375" style="245" customWidth="1"/>
    <col min="8706" max="8714" width="2.28515625" style="245" customWidth="1"/>
    <col min="8715" max="8724" width="2.7109375" style="245" customWidth="1"/>
    <col min="8725" max="8725" width="3" style="245" customWidth="1"/>
    <col min="8726" max="8740" width="2.7109375" style="245" customWidth="1"/>
    <col min="8741" max="8741" width="1.7109375" style="245" customWidth="1"/>
    <col min="8742" max="8748" width="2.7109375" style="245" customWidth="1"/>
    <col min="8749" max="8749" width="2.42578125" style="245" customWidth="1"/>
    <col min="8750" max="8753" width="0" style="245" hidden="1" customWidth="1"/>
    <col min="8754" max="8754" width="3.28515625" style="245" customWidth="1"/>
    <col min="8755" max="8755" width="3.7109375" style="245" customWidth="1"/>
    <col min="8756" max="8960" width="9.140625" style="245"/>
    <col min="8961" max="8961" width="1.7109375" style="245" customWidth="1"/>
    <col min="8962" max="8970" width="2.28515625" style="245" customWidth="1"/>
    <col min="8971" max="8980" width="2.7109375" style="245" customWidth="1"/>
    <col min="8981" max="8981" width="3" style="245" customWidth="1"/>
    <col min="8982" max="8996" width="2.7109375" style="245" customWidth="1"/>
    <col min="8997" max="8997" width="1.7109375" style="245" customWidth="1"/>
    <col min="8998" max="9004" width="2.7109375" style="245" customWidth="1"/>
    <col min="9005" max="9005" width="2.42578125" style="245" customWidth="1"/>
    <col min="9006" max="9009" width="0" style="245" hidden="1" customWidth="1"/>
    <col min="9010" max="9010" width="3.28515625" style="245" customWidth="1"/>
    <col min="9011" max="9011" width="3.7109375" style="245" customWidth="1"/>
    <col min="9012" max="9216" width="9.140625" style="245"/>
    <col min="9217" max="9217" width="1.7109375" style="245" customWidth="1"/>
    <col min="9218" max="9226" width="2.28515625" style="245" customWidth="1"/>
    <col min="9227" max="9236" width="2.7109375" style="245" customWidth="1"/>
    <col min="9237" max="9237" width="3" style="245" customWidth="1"/>
    <col min="9238" max="9252" width="2.7109375" style="245" customWidth="1"/>
    <col min="9253" max="9253" width="1.7109375" style="245" customWidth="1"/>
    <col min="9254" max="9260" width="2.7109375" style="245" customWidth="1"/>
    <col min="9261" max="9261" width="2.42578125" style="245" customWidth="1"/>
    <col min="9262" max="9265" width="0" style="245" hidden="1" customWidth="1"/>
    <col min="9266" max="9266" width="3.28515625" style="245" customWidth="1"/>
    <col min="9267" max="9267" width="3.7109375" style="245" customWidth="1"/>
    <col min="9268" max="9472" width="9.140625" style="245"/>
    <col min="9473" max="9473" width="1.7109375" style="245" customWidth="1"/>
    <col min="9474" max="9482" width="2.28515625" style="245" customWidth="1"/>
    <col min="9483" max="9492" width="2.7109375" style="245" customWidth="1"/>
    <col min="9493" max="9493" width="3" style="245" customWidth="1"/>
    <col min="9494" max="9508" width="2.7109375" style="245" customWidth="1"/>
    <col min="9509" max="9509" width="1.7109375" style="245" customWidth="1"/>
    <col min="9510" max="9516" width="2.7109375" style="245" customWidth="1"/>
    <col min="9517" max="9517" width="2.42578125" style="245" customWidth="1"/>
    <col min="9518" max="9521" width="0" style="245" hidden="1" customWidth="1"/>
    <col min="9522" max="9522" width="3.28515625" style="245" customWidth="1"/>
    <col min="9523" max="9523" width="3.7109375" style="245" customWidth="1"/>
    <col min="9524" max="9728" width="9.140625" style="245"/>
    <col min="9729" max="9729" width="1.7109375" style="245" customWidth="1"/>
    <col min="9730" max="9738" width="2.28515625" style="245" customWidth="1"/>
    <col min="9739" max="9748" width="2.7109375" style="245" customWidth="1"/>
    <col min="9749" max="9749" width="3" style="245" customWidth="1"/>
    <col min="9750" max="9764" width="2.7109375" style="245" customWidth="1"/>
    <col min="9765" max="9765" width="1.7109375" style="245" customWidth="1"/>
    <col min="9766" max="9772" width="2.7109375" style="245" customWidth="1"/>
    <col min="9773" max="9773" width="2.42578125" style="245" customWidth="1"/>
    <col min="9774" max="9777" width="0" style="245" hidden="1" customWidth="1"/>
    <col min="9778" max="9778" width="3.28515625" style="245" customWidth="1"/>
    <col min="9779" max="9779" width="3.7109375" style="245" customWidth="1"/>
    <col min="9780" max="9984" width="9.140625" style="245"/>
    <col min="9985" max="9985" width="1.7109375" style="245" customWidth="1"/>
    <col min="9986" max="9994" width="2.28515625" style="245" customWidth="1"/>
    <col min="9995" max="10004" width="2.7109375" style="245" customWidth="1"/>
    <col min="10005" max="10005" width="3" style="245" customWidth="1"/>
    <col min="10006" max="10020" width="2.7109375" style="245" customWidth="1"/>
    <col min="10021" max="10021" width="1.7109375" style="245" customWidth="1"/>
    <col min="10022" max="10028" width="2.7109375" style="245" customWidth="1"/>
    <col min="10029" max="10029" width="2.42578125" style="245" customWidth="1"/>
    <col min="10030" max="10033" width="0" style="245" hidden="1" customWidth="1"/>
    <col min="10034" max="10034" width="3.28515625" style="245" customWidth="1"/>
    <col min="10035" max="10035" width="3.7109375" style="245" customWidth="1"/>
    <col min="10036" max="10240" width="9.140625" style="245"/>
    <col min="10241" max="10241" width="1.7109375" style="245" customWidth="1"/>
    <col min="10242" max="10250" width="2.28515625" style="245" customWidth="1"/>
    <col min="10251" max="10260" width="2.7109375" style="245" customWidth="1"/>
    <col min="10261" max="10261" width="3" style="245" customWidth="1"/>
    <col min="10262" max="10276" width="2.7109375" style="245" customWidth="1"/>
    <col min="10277" max="10277" width="1.7109375" style="245" customWidth="1"/>
    <col min="10278" max="10284" width="2.7109375" style="245" customWidth="1"/>
    <col min="10285" max="10285" width="2.42578125" style="245" customWidth="1"/>
    <col min="10286" max="10289" width="0" style="245" hidden="1" customWidth="1"/>
    <col min="10290" max="10290" width="3.28515625" style="245" customWidth="1"/>
    <col min="10291" max="10291" width="3.7109375" style="245" customWidth="1"/>
    <col min="10292" max="10496" width="9.140625" style="245"/>
    <col min="10497" max="10497" width="1.7109375" style="245" customWidth="1"/>
    <col min="10498" max="10506" width="2.28515625" style="245" customWidth="1"/>
    <col min="10507" max="10516" width="2.7109375" style="245" customWidth="1"/>
    <col min="10517" max="10517" width="3" style="245" customWidth="1"/>
    <col min="10518" max="10532" width="2.7109375" style="245" customWidth="1"/>
    <col min="10533" max="10533" width="1.7109375" style="245" customWidth="1"/>
    <col min="10534" max="10540" width="2.7109375" style="245" customWidth="1"/>
    <col min="10541" max="10541" width="2.42578125" style="245" customWidth="1"/>
    <col min="10542" max="10545" width="0" style="245" hidden="1" customWidth="1"/>
    <col min="10546" max="10546" width="3.28515625" style="245" customWidth="1"/>
    <col min="10547" max="10547" width="3.7109375" style="245" customWidth="1"/>
    <col min="10548" max="10752" width="9.140625" style="245"/>
    <col min="10753" max="10753" width="1.7109375" style="245" customWidth="1"/>
    <col min="10754" max="10762" width="2.28515625" style="245" customWidth="1"/>
    <col min="10763" max="10772" width="2.7109375" style="245" customWidth="1"/>
    <col min="10773" max="10773" width="3" style="245" customWidth="1"/>
    <col min="10774" max="10788" width="2.7109375" style="245" customWidth="1"/>
    <col min="10789" max="10789" width="1.7109375" style="245" customWidth="1"/>
    <col min="10790" max="10796" width="2.7109375" style="245" customWidth="1"/>
    <col min="10797" max="10797" width="2.42578125" style="245" customWidth="1"/>
    <col min="10798" max="10801" width="0" style="245" hidden="1" customWidth="1"/>
    <col min="10802" max="10802" width="3.28515625" style="245" customWidth="1"/>
    <col min="10803" max="10803" width="3.7109375" style="245" customWidth="1"/>
    <col min="10804" max="11008" width="9.140625" style="245"/>
    <col min="11009" max="11009" width="1.7109375" style="245" customWidth="1"/>
    <col min="11010" max="11018" width="2.28515625" style="245" customWidth="1"/>
    <col min="11019" max="11028" width="2.7109375" style="245" customWidth="1"/>
    <col min="11029" max="11029" width="3" style="245" customWidth="1"/>
    <col min="11030" max="11044" width="2.7109375" style="245" customWidth="1"/>
    <col min="11045" max="11045" width="1.7109375" style="245" customWidth="1"/>
    <col min="11046" max="11052" width="2.7109375" style="245" customWidth="1"/>
    <col min="11053" max="11053" width="2.42578125" style="245" customWidth="1"/>
    <col min="11054" max="11057" width="0" style="245" hidden="1" customWidth="1"/>
    <col min="11058" max="11058" width="3.28515625" style="245" customWidth="1"/>
    <col min="11059" max="11059" width="3.7109375" style="245" customWidth="1"/>
    <col min="11060" max="11264" width="9.140625" style="245"/>
    <col min="11265" max="11265" width="1.7109375" style="245" customWidth="1"/>
    <col min="11266" max="11274" width="2.28515625" style="245" customWidth="1"/>
    <col min="11275" max="11284" width="2.7109375" style="245" customWidth="1"/>
    <col min="11285" max="11285" width="3" style="245" customWidth="1"/>
    <col min="11286" max="11300" width="2.7109375" style="245" customWidth="1"/>
    <col min="11301" max="11301" width="1.7109375" style="245" customWidth="1"/>
    <col min="11302" max="11308" width="2.7109375" style="245" customWidth="1"/>
    <col min="11309" max="11309" width="2.42578125" style="245" customWidth="1"/>
    <col min="11310" max="11313" width="0" style="245" hidden="1" customWidth="1"/>
    <col min="11314" max="11314" width="3.28515625" style="245" customWidth="1"/>
    <col min="11315" max="11315" width="3.7109375" style="245" customWidth="1"/>
    <col min="11316" max="11520" width="9.140625" style="245"/>
    <col min="11521" max="11521" width="1.7109375" style="245" customWidth="1"/>
    <col min="11522" max="11530" width="2.28515625" style="245" customWidth="1"/>
    <col min="11531" max="11540" width="2.7109375" style="245" customWidth="1"/>
    <col min="11541" max="11541" width="3" style="245" customWidth="1"/>
    <col min="11542" max="11556" width="2.7109375" style="245" customWidth="1"/>
    <col min="11557" max="11557" width="1.7109375" style="245" customWidth="1"/>
    <col min="11558" max="11564" width="2.7109375" style="245" customWidth="1"/>
    <col min="11565" max="11565" width="2.42578125" style="245" customWidth="1"/>
    <col min="11566" max="11569" width="0" style="245" hidden="1" customWidth="1"/>
    <col min="11570" max="11570" width="3.28515625" style="245" customWidth="1"/>
    <col min="11571" max="11571" width="3.7109375" style="245" customWidth="1"/>
    <col min="11572" max="11776" width="9.140625" style="245"/>
    <col min="11777" max="11777" width="1.7109375" style="245" customWidth="1"/>
    <col min="11778" max="11786" width="2.28515625" style="245" customWidth="1"/>
    <col min="11787" max="11796" width="2.7109375" style="245" customWidth="1"/>
    <col min="11797" max="11797" width="3" style="245" customWidth="1"/>
    <col min="11798" max="11812" width="2.7109375" style="245" customWidth="1"/>
    <col min="11813" max="11813" width="1.7109375" style="245" customWidth="1"/>
    <col min="11814" max="11820" width="2.7109375" style="245" customWidth="1"/>
    <col min="11821" max="11821" width="2.42578125" style="245" customWidth="1"/>
    <col min="11822" max="11825" width="0" style="245" hidden="1" customWidth="1"/>
    <col min="11826" max="11826" width="3.28515625" style="245" customWidth="1"/>
    <col min="11827" max="11827" width="3.7109375" style="245" customWidth="1"/>
    <col min="11828" max="12032" width="9.140625" style="245"/>
    <col min="12033" max="12033" width="1.7109375" style="245" customWidth="1"/>
    <col min="12034" max="12042" width="2.28515625" style="245" customWidth="1"/>
    <col min="12043" max="12052" width="2.7109375" style="245" customWidth="1"/>
    <col min="12053" max="12053" width="3" style="245" customWidth="1"/>
    <col min="12054" max="12068" width="2.7109375" style="245" customWidth="1"/>
    <col min="12069" max="12069" width="1.7109375" style="245" customWidth="1"/>
    <col min="12070" max="12076" width="2.7109375" style="245" customWidth="1"/>
    <col min="12077" max="12077" width="2.42578125" style="245" customWidth="1"/>
    <col min="12078" max="12081" width="0" style="245" hidden="1" customWidth="1"/>
    <col min="12082" max="12082" width="3.28515625" style="245" customWidth="1"/>
    <col min="12083" max="12083" width="3.7109375" style="245" customWidth="1"/>
    <col min="12084" max="12288" width="9.140625" style="245"/>
    <col min="12289" max="12289" width="1.7109375" style="245" customWidth="1"/>
    <col min="12290" max="12298" width="2.28515625" style="245" customWidth="1"/>
    <col min="12299" max="12308" width="2.7109375" style="245" customWidth="1"/>
    <col min="12309" max="12309" width="3" style="245" customWidth="1"/>
    <col min="12310" max="12324" width="2.7109375" style="245" customWidth="1"/>
    <col min="12325" max="12325" width="1.7109375" style="245" customWidth="1"/>
    <col min="12326" max="12332" width="2.7109375" style="245" customWidth="1"/>
    <col min="12333" max="12333" width="2.42578125" style="245" customWidth="1"/>
    <col min="12334" max="12337" width="0" style="245" hidden="1" customWidth="1"/>
    <col min="12338" max="12338" width="3.28515625" style="245" customWidth="1"/>
    <col min="12339" max="12339" width="3.7109375" style="245" customWidth="1"/>
    <col min="12340" max="12544" width="9.140625" style="245"/>
    <col min="12545" max="12545" width="1.7109375" style="245" customWidth="1"/>
    <col min="12546" max="12554" width="2.28515625" style="245" customWidth="1"/>
    <col min="12555" max="12564" width="2.7109375" style="245" customWidth="1"/>
    <col min="12565" max="12565" width="3" style="245" customWidth="1"/>
    <col min="12566" max="12580" width="2.7109375" style="245" customWidth="1"/>
    <col min="12581" max="12581" width="1.7109375" style="245" customWidth="1"/>
    <col min="12582" max="12588" width="2.7109375" style="245" customWidth="1"/>
    <col min="12589" max="12589" width="2.42578125" style="245" customWidth="1"/>
    <col min="12590" max="12593" width="0" style="245" hidden="1" customWidth="1"/>
    <col min="12594" max="12594" width="3.28515625" style="245" customWidth="1"/>
    <col min="12595" max="12595" width="3.7109375" style="245" customWidth="1"/>
    <col min="12596" max="12800" width="9.140625" style="245"/>
    <col min="12801" max="12801" width="1.7109375" style="245" customWidth="1"/>
    <col min="12802" max="12810" width="2.28515625" style="245" customWidth="1"/>
    <col min="12811" max="12820" width="2.7109375" style="245" customWidth="1"/>
    <col min="12821" max="12821" width="3" style="245" customWidth="1"/>
    <col min="12822" max="12836" width="2.7109375" style="245" customWidth="1"/>
    <col min="12837" max="12837" width="1.7109375" style="245" customWidth="1"/>
    <col min="12838" max="12844" width="2.7109375" style="245" customWidth="1"/>
    <col min="12845" max="12845" width="2.42578125" style="245" customWidth="1"/>
    <col min="12846" max="12849" width="0" style="245" hidden="1" customWidth="1"/>
    <col min="12850" max="12850" width="3.28515625" style="245" customWidth="1"/>
    <col min="12851" max="12851" width="3.7109375" style="245" customWidth="1"/>
    <col min="12852" max="13056" width="9.140625" style="245"/>
    <col min="13057" max="13057" width="1.7109375" style="245" customWidth="1"/>
    <col min="13058" max="13066" width="2.28515625" style="245" customWidth="1"/>
    <col min="13067" max="13076" width="2.7109375" style="245" customWidth="1"/>
    <col min="13077" max="13077" width="3" style="245" customWidth="1"/>
    <col min="13078" max="13092" width="2.7109375" style="245" customWidth="1"/>
    <col min="13093" max="13093" width="1.7109375" style="245" customWidth="1"/>
    <col min="13094" max="13100" width="2.7109375" style="245" customWidth="1"/>
    <col min="13101" max="13101" width="2.42578125" style="245" customWidth="1"/>
    <col min="13102" max="13105" width="0" style="245" hidden="1" customWidth="1"/>
    <col min="13106" max="13106" width="3.28515625" style="245" customWidth="1"/>
    <col min="13107" max="13107" width="3.7109375" style="245" customWidth="1"/>
    <col min="13108" max="13312" width="9.140625" style="245"/>
    <col min="13313" max="13313" width="1.7109375" style="245" customWidth="1"/>
    <col min="13314" max="13322" width="2.28515625" style="245" customWidth="1"/>
    <col min="13323" max="13332" width="2.7109375" style="245" customWidth="1"/>
    <col min="13333" max="13333" width="3" style="245" customWidth="1"/>
    <col min="13334" max="13348" width="2.7109375" style="245" customWidth="1"/>
    <col min="13349" max="13349" width="1.7109375" style="245" customWidth="1"/>
    <col min="13350" max="13356" width="2.7109375" style="245" customWidth="1"/>
    <col min="13357" max="13357" width="2.42578125" style="245" customWidth="1"/>
    <col min="13358" max="13361" width="0" style="245" hidden="1" customWidth="1"/>
    <col min="13362" max="13362" width="3.28515625" style="245" customWidth="1"/>
    <col min="13363" max="13363" width="3.7109375" style="245" customWidth="1"/>
    <col min="13364" max="13568" width="9.140625" style="245"/>
    <col min="13569" max="13569" width="1.7109375" style="245" customWidth="1"/>
    <col min="13570" max="13578" width="2.28515625" style="245" customWidth="1"/>
    <col min="13579" max="13588" width="2.7109375" style="245" customWidth="1"/>
    <col min="13589" max="13589" width="3" style="245" customWidth="1"/>
    <col min="13590" max="13604" width="2.7109375" style="245" customWidth="1"/>
    <col min="13605" max="13605" width="1.7109375" style="245" customWidth="1"/>
    <col min="13606" max="13612" width="2.7109375" style="245" customWidth="1"/>
    <col min="13613" max="13613" width="2.42578125" style="245" customWidth="1"/>
    <col min="13614" max="13617" width="0" style="245" hidden="1" customWidth="1"/>
    <col min="13618" max="13618" width="3.28515625" style="245" customWidth="1"/>
    <col min="13619" max="13619" width="3.7109375" style="245" customWidth="1"/>
    <col min="13620" max="13824" width="9.140625" style="245"/>
    <col min="13825" max="13825" width="1.7109375" style="245" customWidth="1"/>
    <col min="13826" max="13834" width="2.28515625" style="245" customWidth="1"/>
    <col min="13835" max="13844" width="2.7109375" style="245" customWidth="1"/>
    <col min="13845" max="13845" width="3" style="245" customWidth="1"/>
    <col min="13846" max="13860" width="2.7109375" style="245" customWidth="1"/>
    <col min="13861" max="13861" width="1.7109375" style="245" customWidth="1"/>
    <col min="13862" max="13868" width="2.7109375" style="245" customWidth="1"/>
    <col min="13869" max="13869" width="2.42578125" style="245" customWidth="1"/>
    <col min="13870" max="13873" width="0" style="245" hidden="1" customWidth="1"/>
    <col min="13874" max="13874" width="3.28515625" style="245" customWidth="1"/>
    <col min="13875" max="13875" width="3.7109375" style="245" customWidth="1"/>
    <col min="13876" max="14080" width="9.140625" style="245"/>
    <col min="14081" max="14081" width="1.7109375" style="245" customWidth="1"/>
    <col min="14082" max="14090" width="2.28515625" style="245" customWidth="1"/>
    <col min="14091" max="14100" width="2.7109375" style="245" customWidth="1"/>
    <col min="14101" max="14101" width="3" style="245" customWidth="1"/>
    <col min="14102" max="14116" width="2.7109375" style="245" customWidth="1"/>
    <col min="14117" max="14117" width="1.7109375" style="245" customWidth="1"/>
    <col min="14118" max="14124" width="2.7109375" style="245" customWidth="1"/>
    <col min="14125" max="14125" width="2.42578125" style="245" customWidth="1"/>
    <col min="14126" max="14129" width="0" style="245" hidden="1" customWidth="1"/>
    <col min="14130" max="14130" width="3.28515625" style="245" customWidth="1"/>
    <col min="14131" max="14131" width="3.7109375" style="245" customWidth="1"/>
    <col min="14132" max="14336" width="9.140625" style="245"/>
    <col min="14337" max="14337" width="1.7109375" style="245" customWidth="1"/>
    <col min="14338" max="14346" width="2.28515625" style="245" customWidth="1"/>
    <col min="14347" max="14356" width="2.7109375" style="245" customWidth="1"/>
    <col min="14357" max="14357" width="3" style="245" customWidth="1"/>
    <col min="14358" max="14372" width="2.7109375" style="245" customWidth="1"/>
    <col min="14373" max="14373" width="1.7109375" style="245" customWidth="1"/>
    <col min="14374" max="14380" width="2.7109375" style="245" customWidth="1"/>
    <col min="14381" max="14381" width="2.42578125" style="245" customWidth="1"/>
    <col min="14382" max="14385" width="0" style="245" hidden="1" customWidth="1"/>
    <col min="14386" max="14386" width="3.28515625" style="245" customWidth="1"/>
    <col min="14387" max="14387" width="3.7109375" style="245" customWidth="1"/>
    <col min="14388" max="14592" width="9.140625" style="245"/>
    <col min="14593" max="14593" width="1.7109375" style="245" customWidth="1"/>
    <col min="14594" max="14602" width="2.28515625" style="245" customWidth="1"/>
    <col min="14603" max="14612" width="2.7109375" style="245" customWidth="1"/>
    <col min="14613" max="14613" width="3" style="245" customWidth="1"/>
    <col min="14614" max="14628" width="2.7109375" style="245" customWidth="1"/>
    <col min="14629" max="14629" width="1.7109375" style="245" customWidth="1"/>
    <col min="14630" max="14636" width="2.7109375" style="245" customWidth="1"/>
    <col min="14637" max="14637" width="2.42578125" style="245" customWidth="1"/>
    <col min="14638" max="14641" width="0" style="245" hidden="1" customWidth="1"/>
    <col min="14642" max="14642" width="3.28515625" style="245" customWidth="1"/>
    <col min="14643" max="14643" width="3.7109375" style="245" customWidth="1"/>
    <col min="14644" max="14848" width="9.140625" style="245"/>
    <col min="14849" max="14849" width="1.7109375" style="245" customWidth="1"/>
    <col min="14850" max="14858" width="2.28515625" style="245" customWidth="1"/>
    <col min="14859" max="14868" width="2.7109375" style="245" customWidth="1"/>
    <col min="14869" max="14869" width="3" style="245" customWidth="1"/>
    <col min="14870" max="14884" width="2.7109375" style="245" customWidth="1"/>
    <col min="14885" max="14885" width="1.7109375" style="245" customWidth="1"/>
    <col min="14886" max="14892" width="2.7109375" style="245" customWidth="1"/>
    <col min="14893" max="14893" width="2.42578125" style="245" customWidth="1"/>
    <col min="14894" max="14897" width="0" style="245" hidden="1" customWidth="1"/>
    <col min="14898" max="14898" width="3.28515625" style="245" customWidth="1"/>
    <col min="14899" max="14899" width="3.7109375" style="245" customWidth="1"/>
    <col min="14900" max="15104" width="9.140625" style="245"/>
    <col min="15105" max="15105" width="1.7109375" style="245" customWidth="1"/>
    <col min="15106" max="15114" width="2.28515625" style="245" customWidth="1"/>
    <col min="15115" max="15124" width="2.7109375" style="245" customWidth="1"/>
    <col min="15125" max="15125" width="3" style="245" customWidth="1"/>
    <col min="15126" max="15140" width="2.7109375" style="245" customWidth="1"/>
    <col min="15141" max="15141" width="1.7109375" style="245" customWidth="1"/>
    <col min="15142" max="15148" width="2.7109375" style="245" customWidth="1"/>
    <col min="15149" max="15149" width="2.42578125" style="245" customWidth="1"/>
    <col min="15150" max="15153" width="0" style="245" hidden="1" customWidth="1"/>
    <col min="15154" max="15154" width="3.28515625" style="245" customWidth="1"/>
    <col min="15155" max="15155" width="3.7109375" style="245" customWidth="1"/>
    <col min="15156" max="15360" width="9.140625" style="245"/>
    <col min="15361" max="15361" width="1.7109375" style="245" customWidth="1"/>
    <col min="15362" max="15370" width="2.28515625" style="245" customWidth="1"/>
    <col min="15371" max="15380" width="2.7109375" style="245" customWidth="1"/>
    <col min="15381" max="15381" width="3" style="245" customWidth="1"/>
    <col min="15382" max="15396" width="2.7109375" style="245" customWidth="1"/>
    <col min="15397" max="15397" width="1.7109375" style="245" customWidth="1"/>
    <col min="15398" max="15404" width="2.7109375" style="245" customWidth="1"/>
    <col min="15405" max="15405" width="2.42578125" style="245" customWidth="1"/>
    <col min="15406" max="15409" width="0" style="245" hidden="1" customWidth="1"/>
    <col min="15410" max="15410" width="3.28515625" style="245" customWidth="1"/>
    <col min="15411" max="15411" width="3.7109375" style="245" customWidth="1"/>
    <col min="15412" max="15616" width="9.140625" style="245"/>
    <col min="15617" max="15617" width="1.7109375" style="245" customWidth="1"/>
    <col min="15618" max="15626" width="2.28515625" style="245" customWidth="1"/>
    <col min="15627" max="15636" width="2.7109375" style="245" customWidth="1"/>
    <col min="15637" max="15637" width="3" style="245" customWidth="1"/>
    <col min="15638" max="15652" width="2.7109375" style="245" customWidth="1"/>
    <col min="15653" max="15653" width="1.7109375" style="245" customWidth="1"/>
    <col min="15654" max="15660" width="2.7109375" style="245" customWidth="1"/>
    <col min="15661" max="15661" width="2.42578125" style="245" customWidth="1"/>
    <col min="15662" max="15665" width="0" style="245" hidden="1" customWidth="1"/>
    <col min="15666" max="15666" width="3.28515625" style="245" customWidth="1"/>
    <col min="15667" max="15667" width="3.7109375" style="245" customWidth="1"/>
    <col min="15668" max="15872" width="9.140625" style="245"/>
    <col min="15873" max="15873" width="1.7109375" style="245" customWidth="1"/>
    <col min="15874" max="15882" width="2.28515625" style="245" customWidth="1"/>
    <col min="15883" max="15892" width="2.7109375" style="245" customWidth="1"/>
    <col min="15893" max="15893" width="3" style="245" customWidth="1"/>
    <col min="15894" max="15908" width="2.7109375" style="245" customWidth="1"/>
    <col min="15909" max="15909" width="1.7109375" style="245" customWidth="1"/>
    <col min="15910" max="15916" width="2.7109375" style="245" customWidth="1"/>
    <col min="15917" max="15917" width="2.42578125" style="245" customWidth="1"/>
    <col min="15918" max="15921" width="0" style="245" hidden="1" customWidth="1"/>
    <col min="15922" max="15922" width="3.28515625" style="245" customWidth="1"/>
    <col min="15923" max="15923" width="3.7109375" style="245" customWidth="1"/>
    <col min="15924" max="16128" width="9.140625" style="245"/>
    <col min="16129" max="16129" width="1.7109375" style="245" customWidth="1"/>
    <col min="16130" max="16138" width="2.28515625" style="245" customWidth="1"/>
    <col min="16139" max="16148" width="2.7109375" style="245" customWidth="1"/>
    <col min="16149" max="16149" width="3" style="245" customWidth="1"/>
    <col min="16150" max="16164" width="2.7109375" style="245" customWidth="1"/>
    <col min="16165" max="16165" width="1.7109375" style="245" customWidth="1"/>
    <col min="16166" max="16172" width="2.7109375" style="245" customWidth="1"/>
    <col min="16173" max="16173" width="2.42578125" style="245" customWidth="1"/>
    <col min="16174" max="16177" width="0" style="245" hidden="1" customWidth="1"/>
    <col min="16178" max="16178" width="3.28515625" style="245" customWidth="1"/>
    <col min="16179" max="16179" width="3.7109375" style="245" customWidth="1"/>
    <col min="16180" max="16384" width="9.140625" style="245"/>
  </cols>
  <sheetData>
    <row r="1" spans="1:53" ht="6.75" customHeight="1" x14ac:dyDescent="0.2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2" t="s">
        <v>2110</v>
      </c>
      <c r="AF1" s="242"/>
      <c r="AG1" s="242"/>
      <c r="AH1" s="242"/>
      <c r="AI1" s="241"/>
      <c r="AJ1" s="241"/>
      <c r="AK1" s="241"/>
      <c r="AL1" s="241"/>
      <c r="AM1" s="241"/>
      <c r="AN1" s="241"/>
      <c r="AO1" s="241"/>
      <c r="AP1" s="241"/>
      <c r="AQ1" s="241"/>
      <c r="AR1" s="243"/>
      <c r="AS1" s="244"/>
      <c r="AT1" s="244"/>
      <c r="AU1" s="244"/>
      <c r="AV1" s="244"/>
      <c r="AW1" s="244"/>
      <c r="AX1" s="244"/>
    </row>
    <row r="2" spans="1:53" ht="17.25" customHeight="1" x14ac:dyDescent="0.2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8"/>
      <c r="Y2" s="247"/>
      <c r="Z2" s="247"/>
      <c r="AA2" s="247"/>
      <c r="AB2" s="247"/>
      <c r="AC2" s="249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50"/>
      <c r="AS2" s="244"/>
      <c r="AT2" s="244"/>
      <c r="AU2" s="244"/>
      <c r="AV2" s="244"/>
      <c r="AW2" s="244"/>
      <c r="AX2" s="244"/>
    </row>
    <row r="3" spans="1:53" ht="18.75" customHeight="1" x14ac:dyDescent="0.2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50"/>
      <c r="AS3" s="244"/>
      <c r="AT3" s="244"/>
      <c r="AU3" s="244"/>
      <c r="AV3" s="244"/>
      <c r="AW3" s="244"/>
      <c r="AX3" s="244"/>
    </row>
    <row r="4" spans="1:53" ht="18.75" customHeight="1" x14ac:dyDescent="0.2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50"/>
      <c r="AS4" s="244"/>
      <c r="AT4" s="244"/>
      <c r="AU4" s="244"/>
      <c r="AV4" s="244"/>
      <c r="AW4" s="244"/>
      <c r="AX4" s="244"/>
    </row>
    <row r="5" spans="1:53" ht="4.5" customHeight="1" thickBot="1" x14ac:dyDescent="0.25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3"/>
      <c r="AS5" s="244"/>
      <c r="AT5" s="244"/>
      <c r="AU5" s="244"/>
      <c r="AV5" s="244"/>
      <c r="AW5" s="244"/>
      <c r="AX5" s="244"/>
    </row>
    <row r="6" spans="1:53" ht="15" customHeight="1" x14ac:dyDescent="0.25">
      <c r="A6" s="254" t="s">
        <v>2063</v>
      </c>
      <c r="B6" s="255" t="s">
        <v>2111</v>
      </c>
      <c r="C6" s="255"/>
      <c r="D6" s="255"/>
      <c r="E6" s="255"/>
      <c r="F6" s="256"/>
      <c r="G6" s="256"/>
      <c r="H6" s="255"/>
      <c r="I6" s="255"/>
      <c r="J6" s="255"/>
      <c r="K6" s="257"/>
      <c r="L6" s="257"/>
      <c r="M6" s="257"/>
      <c r="N6" s="255"/>
      <c r="O6" s="256"/>
      <c r="P6" s="255"/>
      <c r="Q6" s="257"/>
      <c r="R6" s="257"/>
      <c r="S6" s="257"/>
      <c r="T6" s="257"/>
      <c r="U6" s="257"/>
      <c r="V6" s="257"/>
      <c r="W6" s="257"/>
      <c r="X6" s="256"/>
      <c r="Y6" s="255"/>
      <c r="Z6" s="255"/>
      <c r="AA6" s="255"/>
      <c r="AB6" s="257"/>
      <c r="AC6" s="257"/>
      <c r="AD6" s="257"/>
      <c r="AE6" s="255"/>
      <c r="AF6" s="256"/>
      <c r="AG6" s="255"/>
      <c r="AH6" s="257"/>
      <c r="AI6" s="257"/>
      <c r="AJ6" s="257"/>
      <c r="AK6" s="255"/>
      <c r="AL6" s="258"/>
      <c r="AM6" s="255"/>
      <c r="AN6" s="255"/>
      <c r="AO6" s="258"/>
      <c r="AP6" s="255"/>
      <c r="AQ6" s="255"/>
      <c r="AR6" s="259"/>
      <c r="AS6" s="260"/>
      <c r="AT6" s="244"/>
      <c r="AU6" s="244"/>
      <c r="AV6" s="244"/>
      <c r="AW6" s="244"/>
      <c r="AX6" s="244"/>
      <c r="AZ6" s="468" t="s">
        <v>2257</v>
      </c>
      <c r="BA6" s="498" t="s">
        <v>2250</v>
      </c>
    </row>
    <row r="7" spans="1:53" ht="12" customHeight="1" thickBot="1" x14ac:dyDescent="0.3">
      <c r="A7" s="261"/>
      <c r="B7" s="262" t="s">
        <v>2163</v>
      </c>
      <c r="C7" s="262"/>
      <c r="D7" s="262"/>
      <c r="E7" s="262"/>
      <c r="F7" s="263"/>
      <c r="G7" s="264"/>
      <c r="H7" s="262"/>
      <c r="I7" s="262"/>
      <c r="J7" s="262"/>
      <c r="K7" s="264"/>
      <c r="L7" s="262"/>
      <c r="M7" s="262"/>
      <c r="N7" s="265" t="s">
        <v>2164</v>
      </c>
      <c r="O7" s="265"/>
      <c r="P7" s="265"/>
      <c r="Q7" s="265"/>
      <c r="R7" s="265"/>
      <c r="S7" s="265"/>
      <c r="T7" s="265"/>
      <c r="U7" s="265" t="s">
        <v>2114</v>
      </c>
      <c r="V7" s="265"/>
      <c r="W7" s="265"/>
      <c r="X7" s="266"/>
      <c r="Y7" s="265"/>
      <c r="Z7" s="265"/>
      <c r="AA7" s="265"/>
      <c r="AB7" s="266"/>
      <c r="AC7" s="265"/>
      <c r="AD7" s="265"/>
      <c r="AE7" s="265" t="s">
        <v>2164</v>
      </c>
      <c r="AF7" s="265"/>
      <c r="AG7" s="265"/>
      <c r="AH7" s="265"/>
      <c r="AI7" s="265"/>
      <c r="AJ7" s="265"/>
      <c r="AK7" s="267"/>
      <c r="AL7" s="262"/>
      <c r="AM7" s="262"/>
      <c r="AN7" s="262"/>
      <c r="AO7" s="262"/>
      <c r="AP7" s="262"/>
      <c r="AQ7" s="262"/>
      <c r="AR7" s="268"/>
      <c r="AS7" s="269"/>
      <c r="AT7" s="244"/>
      <c r="AU7" s="244"/>
      <c r="AV7" s="244"/>
      <c r="AW7" s="244"/>
      <c r="AX7" s="244"/>
      <c r="AZ7" s="468" t="s">
        <v>2258</v>
      </c>
      <c r="BA7" s="498" t="s">
        <v>2251</v>
      </c>
    </row>
    <row r="8" spans="1:53" ht="11.25" customHeight="1" thickBot="1" x14ac:dyDescent="0.3">
      <c r="A8" s="270" t="s">
        <v>2115</v>
      </c>
      <c r="B8" s="271"/>
      <c r="C8" s="271"/>
      <c r="D8" s="626" t="s">
        <v>2165</v>
      </c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626"/>
      <c r="AR8" s="627"/>
      <c r="AS8" s="272"/>
      <c r="AT8" s="244"/>
      <c r="AU8" s="244"/>
      <c r="AV8" s="244"/>
      <c r="AW8" s="244"/>
      <c r="AX8" s="244"/>
      <c r="AZ8" s="468" t="s">
        <v>2259</v>
      </c>
      <c r="BA8" s="498" t="s">
        <v>2260</v>
      </c>
    </row>
    <row r="9" spans="1:53" ht="12" customHeight="1" x14ac:dyDescent="0.2">
      <c r="A9" s="273" t="s">
        <v>2072</v>
      </c>
      <c r="B9" s="262" t="s">
        <v>2166</v>
      </c>
      <c r="C9" s="274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75"/>
      <c r="W9" s="276"/>
      <c r="X9" s="264"/>
      <c r="Y9" s="274"/>
      <c r="Z9" s="262"/>
      <c r="AA9" s="262"/>
      <c r="AB9" s="262"/>
      <c r="AC9" s="277"/>
      <c r="AD9" s="278"/>
      <c r="AE9" s="262"/>
      <c r="AF9" s="262"/>
      <c r="AG9" s="262"/>
      <c r="AH9" s="262"/>
      <c r="AI9" s="264"/>
      <c r="AJ9" s="264"/>
      <c r="AK9" s="262"/>
      <c r="AL9" s="262"/>
      <c r="AM9" s="262"/>
      <c r="AN9" s="262"/>
      <c r="AO9" s="262"/>
      <c r="AP9" s="278"/>
      <c r="AQ9" s="274"/>
      <c r="AR9" s="268"/>
      <c r="AS9" s="279"/>
      <c r="AT9" s="244"/>
      <c r="AU9" s="244"/>
      <c r="AV9" s="244"/>
      <c r="AW9" s="244"/>
      <c r="AX9" s="244"/>
    </row>
    <row r="10" spans="1:53" ht="18.75" customHeight="1" x14ac:dyDescent="0.2">
      <c r="A10" s="273"/>
      <c r="B10" s="262" t="s">
        <v>2167</v>
      </c>
      <c r="C10" s="274"/>
      <c r="D10" s="262"/>
      <c r="E10" s="262"/>
      <c r="F10" s="262"/>
      <c r="G10" s="262"/>
      <c r="H10" s="262"/>
      <c r="I10" s="262"/>
      <c r="J10" s="587">
        <f>+DV!R12</f>
        <v>0</v>
      </c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9"/>
      <c r="W10" s="262"/>
      <c r="X10" s="264"/>
      <c r="Y10" s="274"/>
      <c r="Z10" s="262"/>
      <c r="AA10" s="262"/>
      <c r="AB10" s="262"/>
      <c r="AC10" s="277"/>
      <c r="AD10" s="278"/>
      <c r="AE10" s="262"/>
      <c r="AF10" s="262"/>
      <c r="AG10" s="262"/>
      <c r="AH10" s="262"/>
      <c r="AI10" s="264"/>
      <c r="AJ10" s="264"/>
      <c r="AK10" s="262"/>
      <c r="AL10" s="262"/>
      <c r="AM10" s="262"/>
      <c r="AN10" s="262"/>
      <c r="AO10" s="262"/>
      <c r="AP10" s="278"/>
      <c r="AQ10" s="274"/>
      <c r="AR10" s="268"/>
      <c r="AS10" s="279"/>
      <c r="AT10" s="244"/>
      <c r="AU10" s="244"/>
      <c r="AV10" s="244"/>
      <c r="AW10" s="244"/>
      <c r="AX10" s="244"/>
    </row>
    <row r="11" spans="1:53" ht="2.25" customHeight="1" x14ac:dyDescent="0.2">
      <c r="A11" s="273"/>
      <c r="B11" s="262"/>
      <c r="C11" s="274"/>
      <c r="D11" s="262"/>
      <c r="E11" s="262"/>
      <c r="F11" s="262"/>
      <c r="G11" s="262"/>
      <c r="H11" s="262"/>
      <c r="I11" s="262"/>
      <c r="J11" s="262"/>
      <c r="K11" s="262"/>
      <c r="L11" s="278"/>
      <c r="M11" s="274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4"/>
      <c r="Y11" s="274"/>
      <c r="Z11" s="262"/>
      <c r="AA11" s="262"/>
      <c r="AB11" s="262"/>
      <c r="AC11" s="277"/>
      <c r="AD11" s="278"/>
      <c r="AE11" s="262"/>
      <c r="AF11" s="262"/>
      <c r="AG11" s="262"/>
      <c r="AH11" s="262"/>
      <c r="AI11" s="264"/>
      <c r="AJ11" s="264"/>
      <c r="AK11" s="262"/>
      <c r="AL11" s="262"/>
      <c r="AM11" s="262"/>
      <c r="AN11" s="262"/>
      <c r="AO11" s="262"/>
      <c r="AP11" s="278"/>
      <c r="AQ11" s="274"/>
      <c r="AR11" s="268"/>
      <c r="AS11" s="279"/>
      <c r="AT11" s="244"/>
      <c r="AU11" s="244"/>
      <c r="AV11" s="244"/>
      <c r="AW11" s="244"/>
      <c r="AX11" s="244"/>
    </row>
    <row r="12" spans="1:53" ht="18" customHeight="1" x14ac:dyDescent="0.2">
      <c r="A12" s="273" t="s">
        <v>2090</v>
      </c>
      <c r="B12" s="262" t="s">
        <v>2168</v>
      </c>
      <c r="C12" s="274"/>
      <c r="D12" s="262"/>
      <c r="E12" s="262"/>
      <c r="F12" s="262"/>
      <c r="G12" s="262"/>
      <c r="H12" s="262"/>
      <c r="I12" s="262"/>
      <c r="J12" s="590">
        <f>+DV!D11</f>
        <v>0</v>
      </c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  <c r="AI12" s="591"/>
      <c r="AJ12" s="591"/>
      <c r="AK12" s="591"/>
      <c r="AL12" s="591"/>
      <c r="AM12" s="591"/>
      <c r="AN12" s="591"/>
      <c r="AO12" s="591"/>
      <c r="AP12" s="592"/>
      <c r="AQ12" s="274"/>
      <c r="AR12" s="268"/>
      <c r="AS12" s="279"/>
      <c r="AT12" s="244"/>
      <c r="AU12" s="244"/>
      <c r="AV12" s="244"/>
      <c r="AW12" s="244"/>
      <c r="AX12" s="244"/>
    </row>
    <row r="13" spans="1:53" ht="15.75" customHeight="1" x14ac:dyDescent="0.2">
      <c r="A13" s="273"/>
      <c r="B13" s="262"/>
      <c r="C13" s="274"/>
      <c r="D13" s="262"/>
      <c r="E13" s="262"/>
      <c r="F13" s="262"/>
      <c r="G13" s="262"/>
      <c r="H13" s="262"/>
      <c r="I13" s="628" t="s">
        <v>2169</v>
      </c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9"/>
      <c r="AS13" s="279"/>
      <c r="AT13" s="244"/>
      <c r="AU13" s="244"/>
      <c r="AV13" s="244"/>
      <c r="AW13" s="244"/>
      <c r="AX13" s="244"/>
    </row>
    <row r="14" spans="1:53" ht="20.25" customHeight="1" x14ac:dyDescent="0.2">
      <c r="A14" s="273" t="s">
        <v>2170</v>
      </c>
      <c r="B14" s="262" t="s">
        <v>2123</v>
      </c>
      <c r="C14" s="274"/>
      <c r="D14" s="262"/>
      <c r="E14" s="262"/>
      <c r="F14" s="262"/>
      <c r="G14" s="262"/>
      <c r="H14" s="262"/>
      <c r="I14" s="262"/>
      <c r="J14" s="593">
        <f>+DV!D14</f>
        <v>0</v>
      </c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5"/>
      <c r="AI14" s="264"/>
      <c r="AJ14" s="264" t="s">
        <v>2171</v>
      </c>
      <c r="AK14" s="262" t="s">
        <v>2172</v>
      </c>
      <c r="AL14" s="262"/>
      <c r="AM14" s="280"/>
      <c r="AN14" s="280"/>
      <c r="AO14" s="262"/>
      <c r="AP14" s="278"/>
      <c r="AQ14" s="274"/>
      <c r="AR14" s="268"/>
      <c r="AS14" s="279"/>
      <c r="AT14" s="244"/>
      <c r="AU14" s="244"/>
      <c r="AV14" s="244"/>
      <c r="AW14" s="244"/>
      <c r="AX14" s="244"/>
    </row>
    <row r="15" spans="1:53" ht="9" customHeight="1" x14ac:dyDescent="0.2">
      <c r="A15" s="273"/>
      <c r="B15" s="262"/>
      <c r="C15" s="274"/>
      <c r="D15" s="262"/>
      <c r="E15" s="262"/>
      <c r="F15" s="262"/>
      <c r="G15" s="262"/>
      <c r="H15" s="262"/>
      <c r="I15" s="262"/>
      <c r="J15" s="262"/>
      <c r="K15" s="262"/>
      <c r="L15" s="278"/>
      <c r="M15" s="274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4"/>
      <c r="Y15" s="274"/>
      <c r="Z15" s="262"/>
      <c r="AA15" s="262"/>
      <c r="AB15" s="262"/>
      <c r="AC15" s="277"/>
      <c r="AD15" s="278"/>
      <c r="AE15" s="262"/>
      <c r="AF15" s="262"/>
      <c r="AG15" s="262"/>
      <c r="AH15" s="262"/>
      <c r="AI15" s="264"/>
      <c r="AJ15" s="264"/>
      <c r="AK15" s="262"/>
      <c r="AL15" s="262"/>
      <c r="AM15" s="262"/>
      <c r="AN15" s="262"/>
      <c r="AO15" s="262"/>
      <c r="AP15" s="278"/>
      <c r="AQ15" s="274"/>
      <c r="AR15" s="268"/>
      <c r="AS15" s="279"/>
      <c r="AT15" s="244"/>
      <c r="AU15" s="244"/>
      <c r="AV15" s="244"/>
      <c r="AW15" s="244"/>
      <c r="AX15" s="244"/>
    </row>
    <row r="16" spans="1:53" ht="12" customHeight="1" x14ac:dyDescent="0.2">
      <c r="A16" s="273" t="s">
        <v>2173</v>
      </c>
      <c r="B16" s="262" t="s">
        <v>2128</v>
      </c>
      <c r="C16" s="274"/>
      <c r="D16" s="262"/>
      <c r="E16" s="262"/>
      <c r="F16" s="262"/>
      <c r="G16" s="262"/>
      <c r="H16" s="262"/>
      <c r="I16" s="262"/>
      <c r="J16" s="262"/>
      <c r="K16" s="262"/>
      <c r="L16" s="278"/>
      <c r="M16" s="274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4"/>
      <c r="Y16" s="274"/>
      <c r="Z16" s="262"/>
      <c r="AA16" s="262"/>
      <c r="AB16" s="262"/>
      <c r="AC16" s="277"/>
      <c r="AD16" s="278"/>
      <c r="AE16" s="262"/>
      <c r="AF16" s="262"/>
      <c r="AG16" s="262"/>
      <c r="AH16" s="262"/>
      <c r="AI16" s="264"/>
      <c r="AJ16" s="264" t="s">
        <v>2174</v>
      </c>
      <c r="AK16" s="262" t="s">
        <v>2172</v>
      </c>
      <c r="AL16" s="262"/>
      <c r="AM16" s="280"/>
      <c r="AN16" s="280"/>
      <c r="AO16" s="262"/>
      <c r="AP16" s="278"/>
      <c r="AQ16" s="274"/>
      <c r="AR16" s="268"/>
      <c r="AS16" s="279"/>
      <c r="AT16" s="244"/>
      <c r="AU16" s="244"/>
      <c r="AV16" s="244"/>
      <c r="AW16" s="244"/>
      <c r="AX16" s="244"/>
    </row>
    <row r="17" spans="1:52" ht="9" customHeight="1" thickBot="1" x14ac:dyDescent="0.25">
      <c r="A17" s="281"/>
      <c r="B17" s="282"/>
      <c r="C17" s="283"/>
      <c r="D17" s="282"/>
      <c r="E17" s="282"/>
      <c r="F17" s="282"/>
      <c r="G17" s="282"/>
      <c r="H17" s="282"/>
      <c r="I17" s="282"/>
      <c r="J17" s="282"/>
      <c r="K17" s="282"/>
      <c r="L17" s="284"/>
      <c r="M17" s="283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5"/>
      <c r="Y17" s="283"/>
      <c r="Z17" s="282"/>
      <c r="AA17" s="282"/>
      <c r="AB17" s="282"/>
      <c r="AC17" s="286"/>
      <c r="AD17" s="284"/>
      <c r="AE17" s="282"/>
      <c r="AF17" s="282"/>
      <c r="AG17" s="282"/>
      <c r="AH17" s="282"/>
      <c r="AI17" s="285"/>
      <c r="AJ17" s="285"/>
      <c r="AK17" s="282"/>
      <c r="AL17" s="282"/>
      <c r="AM17" s="282"/>
      <c r="AN17" s="282"/>
      <c r="AO17" s="282"/>
      <c r="AP17" s="284"/>
      <c r="AQ17" s="283"/>
      <c r="AR17" s="287"/>
      <c r="AS17" s="279"/>
      <c r="AT17" s="244"/>
      <c r="AU17" s="244"/>
      <c r="AV17" s="244"/>
      <c r="AW17" s="244"/>
      <c r="AX17" s="244"/>
    </row>
    <row r="18" spans="1:52" ht="11.25" customHeight="1" thickBot="1" x14ac:dyDescent="0.25">
      <c r="A18" s="270"/>
      <c r="B18" s="271"/>
      <c r="C18" s="271"/>
      <c r="D18" s="626" t="s">
        <v>2175</v>
      </c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M18" s="626"/>
      <c r="AN18" s="626"/>
      <c r="AO18" s="626"/>
      <c r="AP18" s="626"/>
      <c r="AQ18" s="626"/>
      <c r="AR18" s="627"/>
      <c r="AS18" s="272"/>
      <c r="AT18" s="244"/>
      <c r="AU18" s="244"/>
      <c r="AV18" s="244"/>
      <c r="AW18" s="244"/>
      <c r="AX18" s="244"/>
    </row>
    <row r="19" spans="1:52" ht="12" customHeight="1" x14ac:dyDescent="0.2">
      <c r="A19" s="273" t="s">
        <v>2176</v>
      </c>
      <c r="B19" s="262" t="s">
        <v>2166</v>
      </c>
      <c r="C19" s="274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75"/>
      <c r="W19" s="276"/>
      <c r="X19" s="264"/>
      <c r="Y19" s="274"/>
      <c r="Z19" s="262"/>
      <c r="AA19" s="262"/>
      <c r="AB19" s="262"/>
      <c r="AC19" s="277"/>
      <c r="AD19" s="278"/>
      <c r="AE19" s="262"/>
      <c r="AF19" s="262"/>
      <c r="AG19" s="262"/>
      <c r="AH19" s="262"/>
      <c r="AI19" s="264"/>
      <c r="AJ19" s="264"/>
      <c r="AK19" s="262"/>
      <c r="AL19" s="262"/>
      <c r="AM19" s="262"/>
      <c r="AN19" s="262"/>
      <c r="AO19" s="262"/>
      <c r="AP19" s="278"/>
      <c r="AQ19" s="274"/>
      <c r="AR19" s="268"/>
      <c r="AS19" s="279"/>
      <c r="AT19" s="244"/>
      <c r="AU19" s="244"/>
      <c r="AV19" s="244"/>
      <c r="AW19" s="244"/>
      <c r="AX19" s="244"/>
    </row>
    <row r="20" spans="1:52" ht="12" customHeight="1" x14ac:dyDescent="0.2">
      <c r="A20" s="273"/>
      <c r="B20" s="262" t="s">
        <v>2167</v>
      </c>
      <c r="C20" s="274"/>
      <c r="D20" s="262"/>
      <c r="E20" s="262"/>
      <c r="F20" s="262"/>
      <c r="G20" s="262"/>
      <c r="H20" s="262"/>
      <c r="I20" s="262"/>
      <c r="J20" s="264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78"/>
      <c r="V20" s="278"/>
      <c r="W20" s="262"/>
      <c r="X20" s="264"/>
      <c r="Y20" s="274"/>
      <c r="Z20" s="262"/>
      <c r="AA20" s="262"/>
      <c r="AB20" s="262"/>
      <c r="AC20" s="277"/>
      <c r="AD20" s="278"/>
      <c r="AE20" s="262"/>
      <c r="AF20" s="262"/>
      <c r="AG20" s="262"/>
      <c r="AH20" s="262"/>
      <c r="AI20" s="264"/>
      <c r="AJ20" s="264"/>
      <c r="AK20" s="262"/>
      <c r="AL20" s="262"/>
      <c r="AM20" s="262"/>
      <c r="AN20" s="262"/>
      <c r="AO20" s="262"/>
      <c r="AP20" s="278"/>
      <c r="AQ20" s="274"/>
      <c r="AR20" s="268"/>
      <c r="AS20" s="279"/>
      <c r="AT20" s="244"/>
      <c r="AU20" s="244"/>
      <c r="AV20" s="244"/>
      <c r="AW20" s="244"/>
      <c r="AX20" s="244"/>
    </row>
    <row r="21" spans="1:52" ht="2.25" customHeight="1" x14ac:dyDescent="0.2">
      <c r="A21" s="273"/>
      <c r="B21" s="262"/>
      <c r="C21" s="274"/>
      <c r="D21" s="262"/>
      <c r="E21" s="262"/>
      <c r="F21" s="262"/>
      <c r="G21" s="262"/>
      <c r="H21" s="262"/>
      <c r="I21" s="262"/>
      <c r="J21" s="262"/>
      <c r="K21" s="262"/>
      <c r="L21" s="278"/>
      <c r="M21" s="274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4"/>
      <c r="Y21" s="274"/>
      <c r="Z21" s="262"/>
      <c r="AA21" s="262"/>
      <c r="AB21" s="262"/>
      <c r="AC21" s="277"/>
      <c r="AD21" s="278"/>
      <c r="AE21" s="262"/>
      <c r="AF21" s="262"/>
      <c r="AG21" s="262"/>
      <c r="AH21" s="262"/>
      <c r="AI21" s="264"/>
      <c r="AJ21" s="264"/>
      <c r="AK21" s="262"/>
      <c r="AL21" s="262"/>
      <c r="AM21" s="262"/>
      <c r="AN21" s="262"/>
      <c r="AO21" s="262"/>
      <c r="AP21" s="278"/>
      <c r="AQ21" s="274"/>
      <c r="AR21" s="268"/>
      <c r="AS21" s="279"/>
      <c r="AT21" s="244"/>
      <c r="AU21" s="244"/>
      <c r="AV21" s="244"/>
      <c r="AW21" s="244"/>
      <c r="AX21" s="244"/>
    </row>
    <row r="22" spans="1:52" ht="12" customHeight="1" x14ac:dyDescent="0.2">
      <c r="A22" s="273" t="s">
        <v>2177</v>
      </c>
      <c r="B22" s="262" t="s">
        <v>2178</v>
      </c>
      <c r="C22" s="274"/>
      <c r="D22" s="262"/>
      <c r="E22" s="262"/>
      <c r="F22" s="262"/>
      <c r="G22" s="262"/>
      <c r="H22" s="262"/>
      <c r="I22" s="262"/>
      <c r="J22" s="262"/>
      <c r="K22" s="262"/>
      <c r="L22" s="278"/>
      <c r="M22" s="274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4"/>
      <c r="Y22" s="274"/>
      <c r="Z22" s="262"/>
      <c r="AA22" s="262"/>
      <c r="AB22" s="262"/>
      <c r="AC22" s="277"/>
      <c r="AD22" s="278"/>
      <c r="AE22" s="262"/>
      <c r="AF22" s="262"/>
      <c r="AG22" s="262"/>
      <c r="AH22" s="262"/>
      <c r="AI22" s="264"/>
      <c r="AJ22" s="264"/>
      <c r="AK22" s="262"/>
      <c r="AL22" s="262"/>
      <c r="AM22" s="262"/>
      <c r="AN22" s="262"/>
      <c r="AO22" s="262"/>
      <c r="AP22" s="278"/>
      <c r="AQ22" s="274"/>
      <c r="AR22" s="268"/>
      <c r="AS22" s="279"/>
      <c r="AT22" s="244"/>
      <c r="AU22" s="244"/>
      <c r="AV22" s="244"/>
      <c r="AW22" s="244"/>
      <c r="AX22" s="244"/>
    </row>
    <row r="23" spans="1:52" ht="15.75" customHeight="1" x14ac:dyDescent="0.2">
      <c r="A23" s="273"/>
      <c r="B23" s="262"/>
      <c r="C23" s="274"/>
      <c r="D23" s="262"/>
      <c r="E23" s="262"/>
      <c r="F23" s="262"/>
      <c r="G23" s="262"/>
      <c r="H23" s="262"/>
      <c r="I23" s="628" t="s">
        <v>2169</v>
      </c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8"/>
      <c r="AO23" s="628"/>
      <c r="AP23" s="628"/>
      <c r="AQ23" s="628"/>
      <c r="AR23" s="629"/>
      <c r="AS23" s="279"/>
      <c r="AT23" s="244"/>
      <c r="AU23" s="244"/>
      <c r="AV23" s="244"/>
      <c r="AW23" s="244"/>
      <c r="AX23" s="244"/>
    </row>
    <row r="24" spans="1:52" ht="12" customHeight="1" x14ac:dyDescent="0.2">
      <c r="A24" s="273" t="s">
        <v>2179</v>
      </c>
      <c r="B24" s="262" t="s">
        <v>2123</v>
      </c>
      <c r="C24" s="274"/>
      <c r="D24" s="262"/>
      <c r="E24" s="262"/>
      <c r="F24" s="262"/>
      <c r="G24" s="262"/>
      <c r="H24" s="262"/>
      <c r="I24" s="262"/>
      <c r="J24" s="262"/>
      <c r="K24" s="262"/>
      <c r="L24" s="278"/>
      <c r="M24" s="274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4"/>
      <c r="Y24" s="274"/>
      <c r="Z24" s="262"/>
      <c r="AA24" s="262"/>
      <c r="AB24" s="262"/>
      <c r="AC24" s="277"/>
      <c r="AD24" s="278"/>
      <c r="AE24" s="262"/>
      <c r="AF24" s="262"/>
      <c r="AG24" s="262"/>
      <c r="AH24" s="262"/>
      <c r="AI24" s="264"/>
      <c r="AJ24" s="264" t="s">
        <v>2180</v>
      </c>
      <c r="AK24" s="262" t="s">
        <v>2172</v>
      </c>
      <c r="AL24" s="262"/>
      <c r="AM24" s="280"/>
      <c r="AN24" s="280"/>
      <c r="AO24" s="262"/>
      <c r="AP24" s="278"/>
      <c r="AQ24" s="274"/>
      <c r="AR24" s="268"/>
      <c r="AS24" s="279"/>
      <c r="AT24" s="244"/>
      <c r="AU24" s="244"/>
      <c r="AV24" s="244"/>
      <c r="AW24" s="244"/>
      <c r="AX24" s="244"/>
    </row>
    <row r="25" spans="1:52" ht="9" customHeight="1" x14ac:dyDescent="0.2">
      <c r="A25" s="273"/>
      <c r="B25" s="262"/>
      <c r="C25" s="274"/>
      <c r="D25" s="262"/>
      <c r="E25" s="262"/>
      <c r="F25" s="262"/>
      <c r="G25" s="262"/>
      <c r="H25" s="262"/>
      <c r="I25" s="262"/>
      <c r="J25" s="262"/>
      <c r="K25" s="262"/>
      <c r="L25" s="278"/>
      <c r="M25" s="274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4"/>
      <c r="Y25" s="274"/>
      <c r="Z25" s="262"/>
      <c r="AA25" s="262"/>
      <c r="AB25" s="262"/>
      <c r="AC25" s="277"/>
      <c r="AD25" s="278"/>
      <c r="AE25" s="262"/>
      <c r="AF25" s="262"/>
      <c r="AG25" s="262"/>
      <c r="AH25" s="262"/>
      <c r="AI25" s="264"/>
      <c r="AJ25" s="264"/>
      <c r="AK25" s="262"/>
      <c r="AL25" s="262"/>
      <c r="AM25" s="262"/>
      <c r="AN25" s="262"/>
      <c r="AO25" s="262"/>
      <c r="AP25" s="278"/>
      <c r="AQ25" s="274"/>
      <c r="AR25" s="268"/>
      <c r="AS25" s="279"/>
      <c r="AT25" s="244"/>
      <c r="AU25" s="244"/>
      <c r="AV25" s="244"/>
      <c r="AW25" s="244"/>
      <c r="AX25" s="244"/>
    </row>
    <row r="26" spans="1:52" ht="1.5" customHeight="1" thickBot="1" x14ac:dyDescent="0.25">
      <c r="A26" s="288"/>
      <c r="B26" s="289"/>
      <c r="C26" s="265"/>
      <c r="D26" s="265"/>
      <c r="E26" s="265"/>
      <c r="F26" s="265"/>
      <c r="G26" s="265"/>
      <c r="H26" s="265"/>
      <c r="I26" s="265"/>
      <c r="J26" s="265"/>
      <c r="K26" s="265"/>
      <c r="L26" s="290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6"/>
      <c r="Y26" s="290"/>
      <c r="Z26" s="265"/>
      <c r="AA26" s="265"/>
      <c r="AB26" s="265"/>
      <c r="AC26" s="289"/>
      <c r="AD26" s="289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6"/>
      <c r="AQ26" s="290"/>
      <c r="AR26" s="291"/>
      <c r="AS26" s="244"/>
      <c r="AT26" s="244"/>
      <c r="AU26" s="244"/>
      <c r="AV26" s="244"/>
      <c r="AW26" s="244"/>
      <c r="AX26" s="244"/>
    </row>
    <row r="27" spans="1:52" ht="13.5" customHeight="1" thickBot="1" x14ac:dyDescent="0.25">
      <c r="A27" s="270" t="s">
        <v>2181</v>
      </c>
      <c r="B27" s="292"/>
      <c r="C27" s="292"/>
      <c r="D27" s="626" t="s">
        <v>2182</v>
      </c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6"/>
      <c r="AO27" s="626"/>
      <c r="AP27" s="626"/>
      <c r="AQ27" s="626"/>
      <c r="AR27" s="627"/>
      <c r="AS27" s="293"/>
      <c r="AT27" s="293"/>
      <c r="AU27" s="293"/>
      <c r="AV27" s="293"/>
      <c r="AW27" s="293"/>
      <c r="AX27" s="293"/>
      <c r="AY27" s="244"/>
    </row>
    <row r="28" spans="1:52" ht="14.1" customHeight="1" x14ac:dyDescent="0.2">
      <c r="A28" s="630" t="s">
        <v>2183</v>
      </c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4"/>
      <c r="M28" s="612" t="s">
        <v>2184</v>
      </c>
      <c r="N28" s="613"/>
      <c r="O28" s="613"/>
      <c r="P28" s="614"/>
      <c r="Q28" s="618" t="s">
        <v>2185</v>
      </c>
      <c r="R28" s="619"/>
      <c r="S28" s="619"/>
      <c r="T28" s="619"/>
      <c r="U28" s="619"/>
      <c r="V28" s="619"/>
      <c r="W28" s="619"/>
      <c r="X28" s="619"/>
      <c r="Y28" s="619"/>
      <c r="Z28" s="619"/>
      <c r="AA28" s="619"/>
      <c r="AB28" s="619"/>
      <c r="AC28" s="619"/>
      <c r="AD28" s="619"/>
      <c r="AE28" s="619"/>
      <c r="AF28" s="619"/>
      <c r="AG28" s="619"/>
      <c r="AH28" s="619"/>
      <c r="AI28" s="619"/>
      <c r="AJ28" s="619"/>
      <c r="AK28" s="294"/>
      <c r="AL28" s="295"/>
      <c r="AM28" s="295"/>
      <c r="AN28" s="296"/>
      <c r="AO28" s="296"/>
      <c r="AP28" s="296"/>
      <c r="AQ28" s="296"/>
      <c r="AR28" s="297"/>
      <c r="AS28" s="293"/>
      <c r="AT28" s="293"/>
      <c r="AU28" s="293"/>
      <c r="AV28" s="293"/>
      <c r="AW28" s="293"/>
      <c r="AX28" s="293"/>
      <c r="AY28" s="244"/>
    </row>
    <row r="29" spans="1:52" ht="14.1" customHeight="1" x14ac:dyDescent="0.2">
      <c r="A29" s="630" t="s">
        <v>2186</v>
      </c>
      <c r="B29" s="613"/>
      <c r="C29" s="613"/>
      <c r="D29" s="613"/>
      <c r="E29" s="613"/>
      <c r="F29" s="613"/>
      <c r="G29" s="613"/>
      <c r="H29" s="613"/>
      <c r="I29" s="613"/>
      <c r="J29" s="613"/>
      <c r="K29" s="613"/>
      <c r="L29" s="614"/>
      <c r="M29" s="612"/>
      <c r="N29" s="613"/>
      <c r="O29" s="613"/>
      <c r="P29" s="614"/>
      <c r="Q29" s="612" t="s">
        <v>2187</v>
      </c>
      <c r="R29" s="613"/>
      <c r="S29" s="613"/>
      <c r="T29" s="613"/>
      <c r="U29" s="614"/>
      <c r="V29" s="612" t="s">
        <v>2188</v>
      </c>
      <c r="W29" s="613"/>
      <c r="X29" s="613"/>
      <c r="Y29" s="613"/>
      <c r="Z29" s="614"/>
      <c r="AA29" s="612" t="s">
        <v>2189</v>
      </c>
      <c r="AB29" s="613"/>
      <c r="AC29" s="613"/>
      <c r="AD29" s="613"/>
      <c r="AE29" s="613"/>
      <c r="AF29" s="615" t="s">
        <v>2</v>
      </c>
      <c r="AG29" s="616"/>
      <c r="AH29" s="616"/>
      <c r="AI29" s="616"/>
      <c r="AJ29" s="616"/>
      <c r="AK29" s="612" t="s">
        <v>2137</v>
      </c>
      <c r="AL29" s="613"/>
      <c r="AM29" s="613"/>
      <c r="AN29" s="613"/>
      <c r="AO29" s="613"/>
      <c r="AP29" s="613"/>
      <c r="AQ29" s="613"/>
      <c r="AR29" s="617"/>
      <c r="AS29" s="293"/>
      <c r="AT29" s="293"/>
      <c r="AU29" s="293"/>
      <c r="AV29" s="293"/>
      <c r="AW29" s="293"/>
      <c r="AX29" s="293"/>
      <c r="AY29" s="244"/>
    </row>
    <row r="30" spans="1:52" ht="14.1" customHeight="1" x14ac:dyDescent="0.2">
      <c r="A30" s="298"/>
      <c r="B30" s="283"/>
      <c r="C30" s="282"/>
      <c r="D30" s="282"/>
      <c r="E30" s="282"/>
      <c r="F30" s="282"/>
      <c r="G30" s="282"/>
      <c r="H30" s="282"/>
      <c r="I30" s="282"/>
      <c r="J30" s="282"/>
      <c r="K30" s="299"/>
      <c r="L30" s="282"/>
      <c r="M30" s="300"/>
      <c r="N30" s="282"/>
      <c r="O30" s="282"/>
      <c r="P30" s="301"/>
      <c r="Q30" s="618" t="s">
        <v>2190</v>
      </c>
      <c r="R30" s="619"/>
      <c r="S30" s="619"/>
      <c r="T30" s="619"/>
      <c r="U30" s="620"/>
      <c r="V30" s="618" t="s">
        <v>2190</v>
      </c>
      <c r="W30" s="619"/>
      <c r="X30" s="619"/>
      <c r="Y30" s="619"/>
      <c r="Z30" s="620"/>
      <c r="AA30" s="618" t="s">
        <v>2190</v>
      </c>
      <c r="AB30" s="619"/>
      <c r="AC30" s="619"/>
      <c r="AD30" s="619"/>
      <c r="AE30" s="620"/>
      <c r="AF30" s="300"/>
      <c r="AG30" s="282"/>
      <c r="AH30" s="282"/>
      <c r="AI30" s="299"/>
      <c r="AJ30" s="299"/>
      <c r="AK30" s="618" t="s">
        <v>2191</v>
      </c>
      <c r="AL30" s="619"/>
      <c r="AM30" s="619"/>
      <c r="AN30" s="619"/>
      <c r="AO30" s="619"/>
      <c r="AP30" s="619"/>
      <c r="AQ30" s="619"/>
      <c r="AR30" s="621"/>
      <c r="AS30" s="293"/>
      <c r="AT30" s="293"/>
      <c r="AU30" s="293"/>
      <c r="AV30" s="293"/>
      <c r="AW30" s="293"/>
      <c r="AX30" s="293"/>
      <c r="AY30" s="244"/>
    </row>
    <row r="31" spans="1:52" ht="14.1" customHeight="1" x14ac:dyDescent="0.2">
      <c r="A31" s="302"/>
      <c r="B31" s="303"/>
      <c r="C31" s="304"/>
      <c r="D31" s="304"/>
      <c r="E31" s="304"/>
      <c r="F31" s="304"/>
      <c r="G31" s="304"/>
      <c r="H31" s="304"/>
      <c r="I31" s="304"/>
      <c r="J31" s="304"/>
      <c r="K31" s="305"/>
      <c r="L31" s="304"/>
      <c r="M31" s="306"/>
      <c r="N31" s="304"/>
      <c r="O31" s="304"/>
      <c r="P31" s="307"/>
      <c r="Q31" s="308"/>
      <c r="R31" s="307"/>
      <c r="S31" s="307"/>
      <c r="T31" s="307"/>
      <c r="U31" s="307"/>
      <c r="V31" s="308"/>
      <c r="W31" s="309"/>
      <c r="X31" s="304"/>
      <c r="Y31" s="304"/>
      <c r="Z31" s="304"/>
      <c r="AA31" s="306"/>
      <c r="AB31" s="304"/>
      <c r="AC31" s="310"/>
      <c r="AD31" s="311"/>
      <c r="AE31" s="304"/>
      <c r="AF31" s="306"/>
      <c r="AG31" s="304"/>
      <c r="AH31" s="304"/>
      <c r="AI31" s="305"/>
      <c r="AJ31" s="305"/>
      <c r="AK31" s="306"/>
      <c r="AL31" s="304"/>
      <c r="AM31" s="304"/>
      <c r="AN31" s="304"/>
      <c r="AO31" s="304"/>
      <c r="AP31" s="304"/>
      <c r="AQ31" s="304"/>
      <c r="AR31" s="312"/>
      <c r="AS31" s="293"/>
      <c r="AT31" s="293"/>
      <c r="AU31" s="293"/>
      <c r="AV31" s="293"/>
      <c r="AW31" s="293"/>
      <c r="AX31" s="293"/>
      <c r="AY31" s="244"/>
    </row>
    <row r="32" spans="1:52" customFormat="1" ht="14.1" customHeight="1" x14ac:dyDescent="0.25">
      <c r="A32" s="599" t="s">
        <v>2257</v>
      </c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1"/>
      <c r="M32" s="608" t="s">
        <v>2250</v>
      </c>
      <c r="N32" s="609"/>
      <c r="O32" s="609"/>
      <c r="P32" s="610"/>
      <c r="Q32" s="508"/>
      <c r="R32" s="509"/>
      <c r="S32" s="509"/>
      <c r="T32" s="509"/>
      <c r="U32" s="509"/>
      <c r="V32" s="508"/>
      <c r="W32" s="510"/>
      <c r="X32" s="511"/>
      <c r="Y32" s="511"/>
      <c r="Z32" s="511"/>
      <c r="AA32" s="512"/>
      <c r="AB32" s="511"/>
      <c r="AC32" s="513"/>
      <c r="AD32" s="514"/>
      <c r="AE32" s="511"/>
      <c r="AF32" s="596"/>
      <c r="AG32" s="597"/>
      <c r="AH32" s="597"/>
      <c r="AI32" s="597"/>
      <c r="AJ32" s="611"/>
      <c r="AK32" s="596"/>
      <c r="AL32" s="597"/>
      <c r="AM32" s="597"/>
      <c r="AN32" s="597"/>
      <c r="AO32" s="597"/>
      <c r="AP32" s="597"/>
      <c r="AQ32" s="597"/>
      <c r="AR32" s="598"/>
      <c r="AS32" s="515"/>
      <c r="AT32" s="515"/>
      <c r="AU32" s="515"/>
      <c r="AV32" s="515"/>
      <c r="AW32" s="515"/>
      <c r="AX32" s="515"/>
      <c r="AY32" s="516"/>
      <c r="AZ32" s="14" t="s">
        <v>2267</v>
      </c>
    </row>
    <row r="33" spans="1:52" customFormat="1" ht="14.1" customHeight="1" x14ac:dyDescent="0.25">
      <c r="A33" s="602"/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4"/>
      <c r="M33" s="517"/>
      <c r="N33" s="518"/>
      <c r="O33" s="518"/>
      <c r="P33" s="519"/>
      <c r="Q33" s="508"/>
      <c r="R33" s="509"/>
      <c r="S33" s="509"/>
      <c r="T33" s="509"/>
      <c r="U33" s="509"/>
      <c r="V33" s="508"/>
      <c r="W33" s="510"/>
      <c r="X33" s="511"/>
      <c r="Y33" s="511"/>
      <c r="Z33" s="511"/>
      <c r="AA33" s="512"/>
      <c r="AB33" s="511"/>
      <c r="AC33" s="513"/>
      <c r="AD33" s="514"/>
      <c r="AE33" s="511"/>
      <c r="AF33" s="520"/>
      <c r="AG33" s="521"/>
      <c r="AH33" s="521"/>
      <c r="AI33" s="522"/>
      <c r="AJ33" s="522"/>
      <c r="AK33" s="520"/>
      <c r="AL33" s="521"/>
      <c r="AM33" s="521"/>
      <c r="AN33" s="521"/>
      <c r="AO33" s="521"/>
      <c r="AP33" s="521"/>
      <c r="AQ33" s="521"/>
      <c r="AR33" s="523"/>
      <c r="AS33" s="515"/>
      <c r="AT33" s="515"/>
      <c r="AU33" s="515"/>
      <c r="AV33" s="515"/>
      <c r="AW33" s="515"/>
      <c r="AX33" s="515"/>
      <c r="AY33" s="516"/>
      <c r="AZ33" s="14"/>
    </row>
    <row r="34" spans="1:52" customFormat="1" ht="14.1" customHeight="1" x14ac:dyDescent="0.25">
      <c r="A34" s="605"/>
      <c r="B34" s="606"/>
      <c r="C34" s="606"/>
      <c r="D34" s="606"/>
      <c r="E34" s="606"/>
      <c r="F34" s="606"/>
      <c r="G34" s="606"/>
      <c r="H34" s="606"/>
      <c r="I34" s="606"/>
      <c r="J34" s="606"/>
      <c r="K34" s="606"/>
      <c r="L34" s="607"/>
      <c r="M34" s="517"/>
      <c r="N34" s="518"/>
      <c r="O34" s="518"/>
      <c r="P34" s="519"/>
      <c r="Q34" s="508"/>
      <c r="R34" s="509"/>
      <c r="S34" s="509"/>
      <c r="T34" s="509"/>
      <c r="U34" s="509"/>
      <c r="V34" s="508"/>
      <c r="W34" s="510"/>
      <c r="X34" s="511"/>
      <c r="Y34" s="511"/>
      <c r="Z34" s="511"/>
      <c r="AA34" s="512"/>
      <c r="AB34" s="511"/>
      <c r="AC34" s="513"/>
      <c r="AD34" s="514"/>
      <c r="AE34" s="511"/>
      <c r="AF34" s="520"/>
      <c r="AG34" s="521"/>
      <c r="AH34" s="521"/>
      <c r="AI34" s="522"/>
      <c r="AJ34" s="522"/>
      <c r="AK34" s="520"/>
      <c r="AL34" s="521"/>
      <c r="AM34" s="521"/>
      <c r="AN34" s="521"/>
      <c r="AO34" s="521"/>
      <c r="AP34" s="521"/>
      <c r="AQ34" s="521"/>
      <c r="AR34" s="523"/>
      <c r="AS34" s="515"/>
      <c r="AT34" s="515"/>
      <c r="AU34" s="515"/>
      <c r="AV34" s="515"/>
      <c r="AW34" s="515"/>
      <c r="AX34" s="515"/>
      <c r="AY34" s="516"/>
    </row>
    <row r="35" spans="1:52" ht="14.1" customHeight="1" x14ac:dyDescent="0.2">
      <c r="A35" s="302"/>
      <c r="B35" s="303"/>
      <c r="C35" s="304"/>
      <c r="D35" s="304"/>
      <c r="E35" s="304"/>
      <c r="F35" s="304"/>
      <c r="G35" s="304"/>
      <c r="H35" s="304"/>
      <c r="I35" s="304"/>
      <c r="J35" s="304"/>
      <c r="K35" s="311"/>
      <c r="L35" s="304"/>
      <c r="M35" s="306"/>
      <c r="N35" s="304"/>
      <c r="O35" s="304"/>
      <c r="P35" s="307"/>
      <c r="Q35" s="308"/>
      <c r="R35" s="307"/>
      <c r="S35" s="307"/>
      <c r="T35" s="307"/>
      <c r="U35" s="307"/>
      <c r="V35" s="308"/>
      <c r="W35" s="309"/>
      <c r="X35" s="304"/>
      <c r="Y35" s="304"/>
      <c r="Z35" s="304"/>
      <c r="AA35" s="306"/>
      <c r="AB35" s="304"/>
      <c r="AC35" s="310"/>
      <c r="AD35" s="311"/>
      <c r="AE35" s="304"/>
      <c r="AF35" s="313"/>
      <c r="AG35" s="314"/>
      <c r="AH35" s="314"/>
      <c r="AI35" s="315"/>
      <c r="AJ35" s="315"/>
      <c r="AK35" s="313"/>
      <c r="AL35" s="314"/>
      <c r="AM35" s="314"/>
      <c r="AN35" s="314"/>
      <c r="AO35" s="314"/>
      <c r="AP35" s="314"/>
      <c r="AQ35" s="314"/>
      <c r="AR35" s="316"/>
      <c r="AS35" s="293"/>
      <c r="AT35" s="293"/>
      <c r="AU35" s="293"/>
      <c r="AV35" s="293"/>
      <c r="AW35" s="293"/>
      <c r="AX35" s="293"/>
      <c r="AY35" s="244"/>
    </row>
    <row r="36" spans="1:52" customFormat="1" ht="14.1" customHeight="1" x14ac:dyDescent="0.25">
      <c r="A36" s="599" t="s">
        <v>2258</v>
      </c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1"/>
      <c r="M36" s="608" t="s">
        <v>2260</v>
      </c>
      <c r="N36" s="609"/>
      <c r="O36" s="609"/>
      <c r="P36" s="610"/>
      <c r="Q36" s="508"/>
      <c r="R36" s="509"/>
      <c r="S36" s="509"/>
      <c r="T36" s="509"/>
      <c r="U36" s="509"/>
      <c r="V36" s="508"/>
      <c r="W36" s="510"/>
      <c r="X36" s="511"/>
      <c r="Y36" s="511"/>
      <c r="Z36" s="511"/>
      <c r="AA36" s="512"/>
      <c r="AB36" s="511"/>
      <c r="AC36" s="513"/>
      <c r="AD36" s="514"/>
      <c r="AE36" s="511"/>
      <c r="AF36" s="596"/>
      <c r="AG36" s="597"/>
      <c r="AH36" s="597"/>
      <c r="AI36" s="597"/>
      <c r="AJ36" s="611"/>
      <c r="AK36" s="596"/>
      <c r="AL36" s="597"/>
      <c r="AM36" s="597"/>
      <c r="AN36" s="597"/>
      <c r="AO36" s="597"/>
      <c r="AP36" s="597"/>
      <c r="AQ36" s="597"/>
      <c r="AR36" s="598"/>
      <c r="AS36" s="515"/>
      <c r="AT36" s="515"/>
      <c r="AU36" s="515"/>
      <c r="AV36" s="515"/>
      <c r="AW36" s="515"/>
      <c r="AX36" s="515"/>
      <c r="AY36" s="516"/>
      <c r="AZ36" t="s">
        <v>2268</v>
      </c>
    </row>
    <row r="37" spans="1:52" customFormat="1" ht="14.1" customHeight="1" x14ac:dyDescent="0.25">
      <c r="A37" s="602"/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4"/>
      <c r="M37" s="517"/>
      <c r="N37" s="518"/>
      <c r="O37" s="518"/>
      <c r="P37" s="519"/>
      <c r="Q37" s="508"/>
      <c r="R37" s="509"/>
      <c r="S37" s="509"/>
      <c r="T37" s="509"/>
      <c r="U37" s="509"/>
      <c r="V37" s="508"/>
      <c r="W37" s="510"/>
      <c r="X37" s="511"/>
      <c r="Y37" s="511"/>
      <c r="Z37" s="511"/>
      <c r="AA37" s="512"/>
      <c r="AB37" s="511"/>
      <c r="AC37" s="513"/>
      <c r="AD37" s="514"/>
      <c r="AE37" s="511"/>
      <c r="AF37" s="520"/>
      <c r="AG37" s="521"/>
      <c r="AH37" s="521"/>
      <c r="AI37" s="522"/>
      <c r="AJ37" s="522"/>
      <c r="AK37" s="520"/>
      <c r="AL37" s="521"/>
      <c r="AM37" s="521"/>
      <c r="AN37" s="521"/>
      <c r="AO37" s="521"/>
      <c r="AP37" s="521"/>
      <c r="AQ37" s="521"/>
      <c r="AR37" s="523"/>
      <c r="AS37" s="515"/>
      <c r="AT37" s="515"/>
      <c r="AU37" s="515"/>
      <c r="AV37" s="515"/>
      <c r="AW37" s="515"/>
      <c r="AX37" s="515"/>
      <c r="AY37" s="516"/>
    </row>
    <row r="38" spans="1:52" customFormat="1" ht="14.1" customHeight="1" x14ac:dyDescent="0.25">
      <c r="A38" s="605"/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07"/>
      <c r="M38" s="517"/>
      <c r="N38" s="518"/>
      <c r="O38" s="518"/>
      <c r="P38" s="519"/>
      <c r="Q38" s="508"/>
      <c r="R38" s="509"/>
      <c r="S38" s="509"/>
      <c r="T38" s="509"/>
      <c r="U38" s="509"/>
      <c r="V38" s="508"/>
      <c r="W38" s="510"/>
      <c r="X38" s="511"/>
      <c r="Y38" s="511"/>
      <c r="Z38" s="511"/>
      <c r="AA38" s="512"/>
      <c r="AB38" s="511"/>
      <c r="AC38" s="513"/>
      <c r="AD38" s="514"/>
      <c r="AE38" s="511"/>
      <c r="AF38" s="520"/>
      <c r="AG38" s="521"/>
      <c r="AH38" s="521"/>
      <c r="AI38" s="522"/>
      <c r="AJ38" s="522"/>
      <c r="AK38" s="520"/>
      <c r="AL38" s="521"/>
      <c r="AM38" s="521"/>
      <c r="AN38" s="521"/>
      <c r="AO38" s="521"/>
      <c r="AP38" s="521"/>
      <c r="AQ38" s="521"/>
      <c r="AR38" s="523"/>
      <c r="AS38" s="515"/>
      <c r="AT38" s="515"/>
      <c r="AU38" s="515"/>
      <c r="AV38" s="515"/>
      <c r="AW38" s="515"/>
      <c r="AX38" s="515"/>
      <c r="AY38" s="516"/>
    </row>
    <row r="39" spans="1:52" ht="14.1" customHeight="1" x14ac:dyDescent="0.2">
      <c r="A39" s="302"/>
      <c r="B39" s="303"/>
      <c r="C39" s="304"/>
      <c r="D39" s="304"/>
      <c r="E39" s="304"/>
      <c r="F39" s="304"/>
      <c r="G39" s="304"/>
      <c r="H39" s="304"/>
      <c r="I39" s="304"/>
      <c r="J39" s="304"/>
      <c r="K39" s="311"/>
      <c r="L39" s="304"/>
      <c r="M39" s="306"/>
      <c r="N39" s="304"/>
      <c r="O39" s="304"/>
      <c r="P39" s="307"/>
      <c r="Q39" s="308"/>
      <c r="R39" s="307"/>
      <c r="S39" s="307"/>
      <c r="T39" s="307"/>
      <c r="U39" s="307"/>
      <c r="V39" s="308"/>
      <c r="W39" s="309"/>
      <c r="X39" s="304"/>
      <c r="Y39" s="304"/>
      <c r="Z39" s="304"/>
      <c r="AA39" s="306"/>
      <c r="AB39" s="304"/>
      <c r="AC39" s="310"/>
      <c r="AD39" s="311"/>
      <c r="AE39" s="304"/>
      <c r="AF39" s="313"/>
      <c r="AG39" s="314"/>
      <c r="AH39" s="314"/>
      <c r="AI39" s="315"/>
      <c r="AJ39" s="315"/>
      <c r="AK39" s="313"/>
      <c r="AL39" s="314"/>
      <c r="AM39" s="314"/>
      <c r="AN39" s="314"/>
      <c r="AO39" s="314"/>
      <c r="AP39" s="314"/>
      <c r="AQ39" s="314"/>
      <c r="AR39" s="316"/>
      <c r="AS39" s="293"/>
      <c r="AT39" s="293"/>
      <c r="AU39" s="293"/>
      <c r="AV39" s="293"/>
      <c r="AW39" s="293"/>
      <c r="AX39" s="293"/>
      <c r="AY39" s="244"/>
    </row>
    <row r="40" spans="1:52" ht="14.1" customHeight="1" x14ac:dyDescent="0.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11"/>
      <c r="L40" s="304"/>
      <c r="M40" s="306"/>
      <c r="N40" s="304"/>
      <c r="O40" s="304"/>
      <c r="P40" s="307"/>
      <c r="Q40" s="308"/>
      <c r="R40" s="307"/>
      <c r="S40" s="307"/>
      <c r="T40" s="307"/>
      <c r="U40" s="307"/>
      <c r="V40" s="308"/>
      <c r="W40" s="309"/>
      <c r="X40" s="304"/>
      <c r="Y40" s="304"/>
      <c r="Z40" s="304"/>
      <c r="AA40" s="306"/>
      <c r="AB40" s="304"/>
      <c r="AC40" s="310"/>
      <c r="AD40" s="311"/>
      <c r="AE40" s="304"/>
      <c r="AF40" s="313"/>
      <c r="AG40" s="314"/>
      <c r="AH40" s="314"/>
      <c r="AI40" s="315"/>
      <c r="AJ40" s="315"/>
      <c r="AK40" s="313"/>
      <c r="AL40" s="314"/>
      <c r="AM40" s="314"/>
      <c r="AN40" s="314"/>
      <c r="AO40" s="314"/>
      <c r="AP40" s="314"/>
      <c r="AQ40" s="314"/>
      <c r="AR40" s="316"/>
      <c r="AS40" s="293"/>
      <c r="AT40" s="293"/>
      <c r="AU40" s="293"/>
      <c r="AV40" s="293"/>
      <c r="AW40" s="293"/>
      <c r="AX40" s="293"/>
      <c r="AY40" s="244"/>
    </row>
    <row r="41" spans="1:52" ht="14.1" customHeight="1" x14ac:dyDescent="0.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11"/>
      <c r="L41" s="304"/>
      <c r="M41" s="306"/>
      <c r="N41" s="304"/>
      <c r="O41" s="304"/>
      <c r="P41" s="307"/>
      <c r="Q41" s="308"/>
      <c r="R41" s="307"/>
      <c r="S41" s="307"/>
      <c r="T41" s="307"/>
      <c r="U41" s="307"/>
      <c r="V41" s="308"/>
      <c r="W41" s="309"/>
      <c r="X41" s="304"/>
      <c r="Y41" s="304"/>
      <c r="Z41" s="304"/>
      <c r="AA41" s="306"/>
      <c r="AB41" s="304"/>
      <c r="AC41" s="310"/>
      <c r="AD41" s="311"/>
      <c r="AE41" s="304"/>
      <c r="AF41" s="313"/>
      <c r="AG41" s="314"/>
      <c r="AH41" s="314"/>
      <c r="AI41" s="315"/>
      <c r="AJ41" s="315"/>
      <c r="AK41" s="313"/>
      <c r="AL41" s="314"/>
      <c r="AM41" s="314"/>
      <c r="AN41" s="314"/>
      <c r="AO41" s="314"/>
      <c r="AP41" s="314"/>
      <c r="AQ41" s="314"/>
      <c r="AR41" s="316"/>
      <c r="AS41" s="293"/>
      <c r="AT41" s="293"/>
      <c r="AU41" s="293"/>
      <c r="AV41" s="293"/>
      <c r="AW41" s="293"/>
      <c r="AX41" s="293"/>
      <c r="AY41" s="244"/>
    </row>
    <row r="42" spans="1:52" s="326" customFormat="1" ht="14.1" customHeight="1" x14ac:dyDescent="0.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5"/>
      <c r="L42" s="304"/>
      <c r="M42" s="306"/>
      <c r="N42" s="304"/>
      <c r="O42" s="304"/>
      <c r="P42" s="307"/>
      <c r="Q42" s="317"/>
      <c r="R42" s="318"/>
      <c r="S42" s="318"/>
      <c r="T42" s="318"/>
      <c r="U42" s="318"/>
      <c r="V42" s="317"/>
      <c r="W42" s="319"/>
      <c r="X42" s="320"/>
      <c r="Y42" s="320"/>
      <c r="Z42" s="320"/>
      <c r="AA42" s="321"/>
      <c r="AB42" s="320"/>
      <c r="AC42" s="322"/>
      <c r="AD42" s="323"/>
      <c r="AE42" s="320"/>
      <c r="AF42" s="622"/>
      <c r="AG42" s="623"/>
      <c r="AH42" s="623"/>
      <c r="AI42" s="623"/>
      <c r="AJ42" s="624"/>
      <c r="AK42" s="622"/>
      <c r="AL42" s="623"/>
      <c r="AM42" s="623"/>
      <c r="AN42" s="623"/>
      <c r="AO42" s="623"/>
      <c r="AP42" s="623"/>
      <c r="AQ42" s="623"/>
      <c r="AR42" s="625"/>
      <c r="AS42" s="324"/>
      <c r="AT42" s="324"/>
      <c r="AU42" s="324"/>
      <c r="AV42" s="324"/>
      <c r="AW42" s="324"/>
      <c r="AX42" s="324"/>
      <c r="AY42" s="325"/>
    </row>
    <row r="43" spans="1:52" s="326" customFormat="1" ht="14.1" customHeight="1" x14ac:dyDescent="0.2">
      <c r="A43" s="302"/>
      <c r="B43" s="303"/>
      <c r="C43" s="304"/>
      <c r="D43" s="304"/>
      <c r="E43" s="304"/>
      <c r="F43" s="304"/>
      <c r="G43" s="304"/>
      <c r="H43" s="304"/>
      <c r="I43" s="304"/>
      <c r="J43" s="304"/>
      <c r="K43" s="305"/>
      <c r="L43" s="304"/>
      <c r="M43" s="306"/>
      <c r="N43" s="304"/>
      <c r="O43" s="304"/>
      <c r="P43" s="307"/>
      <c r="Q43" s="317"/>
      <c r="R43" s="318"/>
      <c r="S43" s="318"/>
      <c r="T43" s="318"/>
      <c r="U43" s="318"/>
      <c r="V43" s="317"/>
      <c r="W43" s="319"/>
      <c r="X43" s="320"/>
      <c r="Y43" s="320"/>
      <c r="Z43" s="320"/>
      <c r="AA43" s="321"/>
      <c r="AB43" s="320"/>
      <c r="AC43" s="322"/>
      <c r="AD43" s="323"/>
      <c r="AE43" s="320"/>
      <c r="AF43" s="313"/>
      <c r="AG43" s="314"/>
      <c r="AH43" s="314"/>
      <c r="AI43" s="327"/>
      <c r="AJ43" s="327"/>
      <c r="AK43" s="313"/>
      <c r="AL43" s="314"/>
      <c r="AM43" s="314"/>
      <c r="AN43" s="314"/>
      <c r="AO43" s="314"/>
      <c r="AP43" s="314"/>
      <c r="AQ43" s="314"/>
      <c r="AR43" s="316"/>
      <c r="AS43" s="324"/>
      <c r="AT43" s="324"/>
      <c r="AU43" s="324"/>
      <c r="AV43" s="324"/>
      <c r="AW43" s="324"/>
      <c r="AX43" s="324"/>
      <c r="AY43" s="325"/>
    </row>
    <row r="44" spans="1:52" s="326" customFormat="1" ht="14.1" customHeight="1" x14ac:dyDescent="0.2">
      <c r="A44" s="302"/>
      <c r="B44" s="303"/>
      <c r="C44" s="304"/>
      <c r="D44" s="304"/>
      <c r="E44" s="304"/>
      <c r="F44" s="304"/>
      <c r="G44" s="304"/>
      <c r="H44" s="304"/>
      <c r="I44" s="304"/>
      <c r="J44" s="304"/>
      <c r="K44" s="305"/>
      <c r="L44" s="304"/>
      <c r="M44" s="306"/>
      <c r="N44" s="304"/>
      <c r="O44" s="304"/>
      <c r="P44" s="307"/>
      <c r="Q44" s="317"/>
      <c r="R44" s="318"/>
      <c r="S44" s="318"/>
      <c r="T44" s="318"/>
      <c r="U44" s="318"/>
      <c r="V44" s="317"/>
      <c r="W44" s="319"/>
      <c r="X44" s="320"/>
      <c r="Y44" s="320"/>
      <c r="Z44" s="320"/>
      <c r="AA44" s="321"/>
      <c r="AB44" s="320"/>
      <c r="AC44" s="322"/>
      <c r="AD44" s="323"/>
      <c r="AE44" s="320"/>
      <c r="AF44" s="313"/>
      <c r="AG44" s="314"/>
      <c r="AH44" s="314"/>
      <c r="AI44" s="327"/>
      <c r="AJ44" s="327"/>
      <c r="AK44" s="313"/>
      <c r="AL44" s="314"/>
      <c r="AM44" s="314"/>
      <c r="AN44" s="314"/>
      <c r="AO44" s="314"/>
      <c r="AP44" s="314"/>
      <c r="AQ44" s="314"/>
      <c r="AR44" s="316"/>
      <c r="AS44" s="324"/>
      <c r="AT44" s="324"/>
      <c r="AU44" s="324"/>
      <c r="AV44" s="324"/>
      <c r="AW44" s="324"/>
      <c r="AX44" s="324"/>
      <c r="AY44" s="325"/>
    </row>
    <row r="45" spans="1:52" ht="14.1" customHeight="1" x14ac:dyDescent="0.2">
      <c r="A45" s="302"/>
      <c r="B45" s="303"/>
      <c r="C45" s="304"/>
      <c r="D45" s="304"/>
      <c r="E45" s="304"/>
      <c r="F45" s="304"/>
      <c r="G45" s="304"/>
      <c r="H45" s="304"/>
      <c r="I45" s="304"/>
      <c r="J45" s="304"/>
      <c r="K45" s="305"/>
      <c r="L45" s="304"/>
      <c r="M45" s="306"/>
      <c r="N45" s="304"/>
      <c r="O45" s="304"/>
      <c r="P45" s="307"/>
      <c r="Q45" s="308"/>
      <c r="R45" s="307"/>
      <c r="S45" s="307"/>
      <c r="T45" s="307"/>
      <c r="U45" s="307"/>
      <c r="V45" s="308"/>
      <c r="W45" s="309"/>
      <c r="X45" s="304"/>
      <c r="Y45" s="304"/>
      <c r="Z45" s="304"/>
      <c r="AA45" s="306"/>
      <c r="AB45" s="304"/>
      <c r="AC45" s="310"/>
      <c r="AD45" s="311"/>
      <c r="AE45" s="304"/>
      <c r="AF45" s="313"/>
      <c r="AG45" s="314"/>
      <c r="AH45" s="314"/>
      <c r="AI45" s="327"/>
      <c r="AJ45" s="327"/>
      <c r="AK45" s="313"/>
      <c r="AL45" s="314"/>
      <c r="AM45" s="314"/>
      <c r="AN45" s="314"/>
      <c r="AO45" s="314"/>
      <c r="AP45" s="314"/>
      <c r="AQ45" s="314"/>
      <c r="AR45" s="316"/>
      <c r="AS45" s="293"/>
      <c r="AT45" s="293"/>
      <c r="AU45" s="293"/>
      <c r="AV45" s="293"/>
      <c r="AW45" s="293"/>
      <c r="AX45" s="293"/>
      <c r="AY45" s="244"/>
    </row>
    <row r="46" spans="1:52" ht="14.1" customHeight="1" x14ac:dyDescent="0.2">
      <c r="A46" s="302"/>
      <c r="B46" s="303"/>
      <c r="C46" s="304"/>
      <c r="D46" s="304"/>
      <c r="E46" s="304"/>
      <c r="F46" s="304"/>
      <c r="G46" s="304"/>
      <c r="H46" s="304"/>
      <c r="I46" s="304"/>
      <c r="J46" s="304"/>
      <c r="K46" s="305"/>
      <c r="L46" s="304"/>
      <c r="M46" s="306"/>
      <c r="N46" s="304"/>
      <c r="O46" s="304"/>
      <c r="P46" s="307"/>
      <c r="Q46" s="308"/>
      <c r="R46" s="307"/>
      <c r="S46" s="307"/>
      <c r="T46" s="307"/>
      <c r="U46" s="307"/>
      <c r="V46" s="308"/>
      <c r="W46" s="309"/>
      <c r="X46" s="304"/>
      <c r="Y46" s="304"/>
      <c r="Z46" s="304"/>
      <c r="AA46" s="306"/>
      <c r="AB46" s="304"/>
      <c r="AC46" s="310"/>
      <c r="AD46" s="311"/>
      <c r="AE46" s="304"/>
      <c r="AF46" s="313"/>
      <c r="AG46" s="314"/>
      <c r="AH46" s="314"/>
      <c r="AI46" s="327"/>
      <c r="AJ46" s="327"/>
      <c r="AK46" s="313"/>
      <c r="AL46" s="314"/>
      <c r="AM46" s="314"/>
      <c r="AN46" s="314"/>
      <c r="AO46" s="314"/>
      <c r="AP46" s="314"/>
      <c r="AQ46" s="314"/>
      <c r="AR46" s="316"/>
      <c r="AS46" s="293"/>
      <c r="AT46" s="293"/>
      <c r="AU46" s="293"/>
      <c r="AV46" s="293"/>
      <c r="AW46" s="293"/>
      <c r="AX46" s="293"/>
      <c r="AY46" s="244"/>
    </row>
    <row r="47" spans="1:52" ht="14.1" customHeight="1" x14ac:dyDescent="0.2">
      <c r="A47" s="302"/>
      <c r="B47" s="303"/>
      <c r="C47" s="304"/>
      <c r="D47" s="304"/>
      <c r="E47" s="304"/>
      <c r="F47" s="304"/>
      <c r="G47" s="304"/>
      <c r="H47" s="304"/>
      <c r="I47" s="304"/>
      <c r="J47" s="304"/>
      <c r="K47" s="305"/>
      <c r="L47" s="304"/>
      <c r="M47" s="306"/>
      <c r="N47" s="304"/>
      <c r="O47" s="304"/>
      <c r="P47" s="307"/>
      <c r="Q47" s="308"/>
      <c r="R47" s="307"/>
      <c r="S47" s="307"/>
      <c r="T47" s="307"/>
      <c r="U47" s="307"/>
      <c r="V47" s="308"/>
      <c r="W47" s="309"/>
      <c r="X47" s="304"/>
      <c r="Y47" s="304"/>
      <c r="Z47" s="304"/>
      <c r="AA47" s="306"/>
      <c r="AB47" s="304"/>
      <c r="AC47" s="310"/>
      <c r="AD47" s="311"/>
      <c r="AE47" s="304"/>
      <c r="AF47" s="313"/>
      <c r="AG47" s="314"/>
      <c r="AH47" s="314"/>
      <c r="AI47" s="327"/>
      <c r="AJ47" s="327"/>
      <c r="AK47" s="313"/>
      <c r="AL47" s="314"/>
      <c r="AM47" s="314"/>
      <c r="AN47" s="314"/>
      <c r="AO47" s="314"/>
      <c r="AP47" s="314"/>
      <c r="AQ47" s="314"/>
      <c r="AR47" s="316"/>
      <c r="AS47" s="293"/>
      <c r="AT47" s="293"/>
      <c r="AU47" s="293"/>
      <c r="AV47" s="293"/>
      <c r="AW47" s="293"/>
      <c r="AX47" s="293"/>
      <c r="AY47" s="244"/>
    </row>
    <row r="48" spans="1:52" ht="14.1" customHeight="1" x14ac:dyDescent="0.2">
      <c r="A48" s="302"/>
      <c r="B48" s="303"/>
      <c r="C48" s="304"/>
      <c r="D48" s="304"/>
      <c r="E48" s="304"/>
      <c r="F48" s="304"/>
      <c r="G48" s="304"/>
      <c r="H48" s="304"/>
      <c r="I48" s="304"/>
      <c r="J48" s="304"/>
      <c r="K48" s="305"/>
      <c r="L48" s="304"/>
      <c r="M48" s="306"/>
      <c r="N48" s="304"/>
      <c r="O48" s="304"/>
      <c r="P48" s="307"/>
      <c r="Q48" s="308"/>
      <c r="R48" s="307"/>
      <c r="S48" s="307"/>
      <c r="T48" s="307"/>
      <c r="U48" s="307"/>
      <c r="V48" s="308"/>
      <c r="W48" s="309"/>
      <c r="X48" s="304"/>
      <c r="Y48" s="304"/>
      <c r="Z48" s="304"/>
      <c r="AA48" s="306"/>
      <c r="AB48" s="304"/>
      <c r="AC48" s="310"/>
      <c r="AD48" s="311"/>
      <c r="AE48" s="304"/>
      <c r="AF48" s="313"/>
      <c r="AG48" s="314"/>
      <c r="AH48" s="314"/>
      <c r="AI48" s="327"/>
      <c r="AJ48" s="327"/>
      <c r="AK48" s="313"/>
      <c r="AL48" s="314"/>
      <c r="AM48" s="314"/>
      <c r="AN48" s="314"/>
      <c r="AO48" s="314"/>
      <c r="AP48" s="314"/>
      <c r="AQ48" s="314"/>
      <c r="AR48" s="316"/>
      <c r="AS48" s="293"/>
      <c r="AT48" s="293"/>
      <c r="AU48" s="293"/>
      <c r="AV48" s="293"/>
      <c r="AW48" s="293"/>
      <c r="AX48" s="293"/>
      <c r="AY48" s="244"/>
    </row>
    <row r="49" spans="1:51" ht="14.1" customHeight="1" x14ac:dyDescent="0.2">
      <c r="A49" s="302"/>
      <c r="B49" s="303"/>
      <c r="C49" s="304"/>
      <c r="D49" s="304"/>
      <c r="E49" s="304"/>
      <c r="F49" s="304"/>
      <c r="G49" s="304"/>
      <c r="H49" s="304"/>
      <c r="I49" s="304"/>
      <c r="J49" s="304"/>
      <c r="K49" s="305"/>
      <c r="L49" s="304"/>
      <c r="M49" s="306"/>
      <c r="N49" s="304"/>
      <c r="O49" s="304"/>
      <c r="P49" s="307"/>
      <c r="Q49" s="308"/>
      <c r="R49" s="307"/>
      <c r="S49" s="307"/>
      <c r="T49" s="307"/>
      <c r="U49" s="307"/>
      <c r="V49" s="308"/>
      <c r="W49" s="309"/>
      <c r="X49" s="304"/>
      <c r="Y49" s="304"/>
      <c r="Z49" s="304"/>
      <c r="AA49" s="306"/>
      <c r="AB49" s="304"/>
      <c r="AC49" s="310"/>
      <c r="AD49" s="311"/>
      <c r="AE49" s="304"/>
      <c r="AF49" s="313"/>
      <c r="AG49" s="314"/>
      <c r="AH49" s="314"/>
      <c r="AI49" s="327"/>
      <c r="AJ49" s="327"/>
      <c r="AK49" s="313"/>
      <c r="AL49" s="314"/>
      <c r="AM49" s="314"/>
      <c r="AN49" s="314"/>
      <c r="AO49" s="314"/>
      <c r="AP49" s="314"/>
      <c r="AQ49" s="314"/>
      <c r="AR49" s="316"/>
      <c r="AS49" s="293"/>
      <c r="AT49" s="293"/>
      <c r="AU49" s="293"/>
      <c r="AV49" s="293"/>
      <c r="AW49" s="293"/>
      <c r="AX49" s="293"/>
      <c r="AY49" s="244"/>
    </row>
    <row r="50" spans="1:51" ht="14.1" customHeight="1" x14ac:dyDescent="0.2">
      <c r="A50" s="328" t="s">
        <v>2</v>
      </c>
      <c r="B50" s="329"/>
      <c r="C50" s="330"/>
      <c r="D50" s="330"/>
      <c r="E50" s="330"/>
      <c r="F50" s="330"/>
      <c r="G50" s="330"/>
      <c r="H50" s="330"/>
      <c r="I50" s="330"/>
      <c r="J50" s="330"/>
      <c r="K50" s="331"/>
      <c r="L50" s="330"/>
      <c r="M50" s="332"/>
      <c r="N50" s="333"/>
      <c r="O50" s="333"/>
      <c r="P50" s="334"/>
      <c r="Q50" s="335"/>
      <c r="R50" s="334"/>
      <c r="S50" s="334"/>
      <c r="T50" s="334"/>
      <c r="U50" s="334"/>
      <c r="V50" s="335"/>
      <c r="W50" s="336"/>
      <c r="X50" s="333"/>
      <c r="Y50" s="333"/>
      <c r="Z50" s="333"/>
      <c r="AA50" s="332"/>
      <c r="AB50" s="333"/>
      <c r="AC50" s="337"/>
      <c r="AD50" s="338"/>
      <c r="AE50" s="333"/>
      <c r="AF50" s="339"/>
      <c r="AG50" s="340"/>
      <c r="AH50" s="340"/>
      <c r="AI50" s="341"/>
      <c r="AJ50" s="341"/>
      <c r="AK50" s="622"/>
      <c r="AL50" s="623"/>
      <c r="AM50" s="623"/>
      <c r="AN50" s="623"/>
      <c r="AO50" s="623"/>
      <c r="AP50" s="623"/>
      <c r="AQ50" s="623"/>
      <c r="AR50" s="625"/>
      <c r="AS50" s="293"/>
      <c r="AT50" s="293"/>
      <c r="AU50" s="293"/>
      <c r="AV50" s="293"/>
      <c r="AW50" s="293"/>
      <c r="AX50" s="293"/>
      <c r="AY50" s="244"/>
    </row>
    <row r="51" spans="1:51" ht="14.1" customHeight="1" x14ac:dyDescent="0.2">
      <c r="A51" s="631" t="s">
        <v>2192</v>
      </c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3"/>
      <c r="M51" s="342"/>
      <c r="N51" s="343"/>
      <c r="O51" s="343"/>
      <c r="P51" s="344"/>
      <c r="Q51" s="345"/>
      <c r="R51" s="345"/>
      <c r="S51" s="345"/>
      <c r="T51" s="345"/>
      <c r="U51" s="345"/>
      <c r="V51" s="346"/>
      <c r="W51" s="347"/>
      <c r="X51" s="343"/>
      <c r="Y51" s="343"/>
      <c r="Z51" s="348"/>
      <c r="AA51" s="342"/>
      <c r="AB51" s="343"/>
      <c r="AC51" s="349"/>
      <c r="AD51" s="350"/>
      <c r="AE51" s="348"/>
      <c r="AF51" s="351"/>
      <c r="AG51" s="351"/>
      <c r="AH51" s="351"/>
      <c r="AI51" s="352"/>
      <c r="AJ51" s="352"/>
      <c r="AK51" s="353"/>
      <c r="AL51" s="351"/>
      <c r="AM51" s="351"/>
      <c r="AN51" s="351"/>
      <c r="AO51" s="351"/>
      <c r="AP51" s="351"/>
      <c r="AQ51" s="351"/>
      <c r="AR51" s="354"/>
      <c r="AS51" s="293"/>
      <c r="AT51" s="293"/>
      <c r="AU51" s="293"/>
      <c r="AV51" s="293"/>
      <c r="AW51" s="293"/>
      <c r="AX51" s="293"/>
      <c r="AY51" s="244"/>
    </row>
    <row r="52" spans="1:51" ht="14.1" customHeight="1" x14ac:dyDescent="0.2">
      <c r="A52" s="634" t="s">
        <v>2193</v>
      </c>
      <c r="B52" s="635"/>
      <c r="C52" s="635"/>
      <c r="D52" s="635"/>
      <c r="E52" s="635"/>
      <c r="F52" s="635"/>
      <c r="G52" s="635"/>
      <c r="H52" s="635"/>
      <c r="I52" s="635"/>
      <c r="J52" s="635"/>
      <c r="K52" s="635"/>
      <c r="L52" s="636"/>
      <c r="M52" s="300"/>
      <c r="N52" s="282"/>
      <c r="O52" s="282"/>
      <c r="P52" s="355"/>
      <c r="Q52" s="301"/>
      <c r="R52" s="301"/>
      <c r="S52" s="301"/>
      <c r="T52" s="301"/>
      <c r="U52" s="301"/>
      <c r="V52" s="356"/>
      <c r="W52" s="357"/>
      <c r="X52" s="282"/>
      <c r="Y52" s="282"/>
      <c r="Z52" s="358"/>
      <c r="AA52" s="300"/>
      <c r="AB52" s="282"/>
      <c r="AC52" s="359"/>
      <c r="AD52" s="360"/>
      <c r="AE52" s="358"/>
      <c r="AF52" s="361"/>
      <c r="AG52" s="361"/>
      <c r="AH52" s="361"/>
      <c r="AI52" s="362"/>
      <c r="AJ52" s="362"/>
      <c r="AK52" s="363"/>
      <c r="AL52" s="361"/>
      <c r="AM52" s="361"/>
      <c r="AN52" s="361"/>
      <c r="AO52" s="361"/>
      <c r="AP52" s="361"/>
      <c r="AQ52" s="361"/>
      <c r="AR52" s="364"/>
      <c r="AS52" s="293"/>
      <c r="AT52" s="293"/>
      <c r="AU52" s="293"/>
      <c r="AV52" s="293"/>
      <c r="AW52" s="293"/>
      <c r="AX52" s="293"/>
      <c r="AY52" s="244"/>
    </row>
    <row r="53" spans="1:51" ht="12.95" customHeight="1" x14ac:dyDescent="0.2">
      <c r="A53" s="302"/>
      <c r="B53" s="303"/>
      <c r="C53" s="304"/>
      <c r="D53" s="304"/>
      <c r="E53" s="304"/>
      <c r="F53" s="304"/>
      <c r="G53" s="304"/>
      <c r="H53" s="304"/>
      <c r="I53" s="304"/>
      <c r="J53" s="304"/>
      <c r="K53" s="305"/>
      <c r="L53" s="304"/>
      <c r="M53" s="306"/>
      <c r="N53" s="304"/>
      <c r="O53" s="304"/>
      <c r="P53" s="307"/>
      <c r="Q53" s="308"/>
      <c r="R53" s="307"/>
      <c r="S53" s="307"/>
      <c r="T53" s="307"/>
      <c r="U53" s="307"/>
      <c r="V53" s="308"/>
      <c r="W53" s="309"/>
      <c r="X53" s="304"/>
      <c r="Y53" s="304"/>
      <c r="Z53" s="304"/>
      <c r="AA53" s="306"/>
      <c r="AB53" s="304"/>
      <c r="AC53" s="310"/>
      <c r="AD53" s="311"/>
      <c r="AE53" s="304"/>
      <c r="AF53" s="365"/>
      <c r="AG53" s="366"/>
      <c r="AH53" s="366"/>
      <c r="AI53" s="367"/>
      <c r="AJ53" s="367"/>
      <c r="AK53" s="365"/>
      <c r="AL53" s="366"/>
      <c r="AM53" s="366"/>
      <c r="AN53" s="366"/>
      <c r="AO53" s="366"/>
      <c r="AP53" s="366"/>
      <c r="AQ53" s="366"/>
      <c r="AR53" s="368"/>
      <c r="AS53" s="293"/>
      <c r="AT53" s="293"/>
      <c r="AU53" s="293"/>
      <c r="AV53" s="293"/>
      <c r="AW53" s="293"/>
      <c r="AX53" s="293"/>
      <c r="AY53" s="244"/>
    </row>
    <row r="54" spans="1:51" ht="12.95" customHeight="1" x14ac:dyDescent="0.2">
      <c r="A54" s="648" t="s">
        <v>2259</v>
      </c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50"/>
      <c r="M54" s="637" t="s">
        <v>2260</v>
      </c>
      <c r="N54" s="638"/>
      <c r="O54" s="638"/>
      <c r="P54" s="639"/>
      <c r="Q54" s="308"/>
      <c r="R54" s="307"/>
      <c r="S54" s="307"/>
      <c r="T54" s="307"/>
      <c r="U54" s="307"/>
      <c r="V54" s="308"/>
      <c r="W54" s="309"/>
      <c r="X54" s="304"/>
      <c r="Y54" s="304"/>
      <c r="Z54" s="304"/>
      <c r="AA54" s="306"/>
      <c r="AB54" s="304"/>
      <c r="AC54" s="310"/>
      <c r="AD54" s="311"/>
      <c r="AE54" s="304"/>
      <c r="AF54" s="644"/>
      <c r="AG54" s="645"/>
      <c r="AH54" s="645"/>
      <c r="AI54" s="645"/>
      <c r="AJ54" s="646"/>
      <c r="AK54" s="644"/>
      <c r="AL54" s="645"/>
      <c r="AM54" s="645"/>
      <c r="AN54" s="645"/>
      <c r="AO54" s="645"/>
      <c r="AP54" s="645"/>
      <c r="AQ54" s="645"/>
      <c r="AR54" s="647"/>
      <c r="AS54" s="293"/>
      <c r="AT54" s="293"/>
      <c r="AU54" s="293"/>
      <c r="AV54" s="293"/>
      <c r="AW54" s="293"/>
      <c r="AX54" s="293"/>
      <c r="AY54" s="244"/>
    </row>
    <row r="55" spans="1:51" ht="12.95" customHeight="1" x14ac:dyDescent="0.2">
      <c r="A55" s="651"/>
      <c r="B55" s="652"/>
      <c r="C55" s="652"/>
      <c r="D55" s="652"/>
      <c r="E55" s="652"/>
      <c r="F55" s="652"/>
      <c r="G55" s="652"/>
      <c r="H55" s="652"/>
      <c r="I55" s="652"/>
      <c r="J55" s="652"/>
      <c r="K55" s="652"/>
      <c r="L55" s="653"/>
      <c r="M55" s="306"/>
      <c r="N55" s="304"/>
      <c r="O55" s="304"/>
      <c r="P55" s="307"/>
      <c r="Q55" s="308"/>
      <c r="R55" s="307"/>
      <c r="S55" s="307"/>
      <c r="T55" s="307"/>
      <c r="U55" s="307"/>
      <c r="V55" s="308"/>
      <c r="W55" s="309"/>
      <c r="X55" s="304"/>
      <c r="Y55" s="304"/>
      <c r="Z55" s="304"/>
      <c r="AA55" s="306"/>
      <c r="AB55" s="304"/>
      <c r="AC55" s="310"/>
      <c r="AD55" s="311"/>
      <c r="AE55" s="304"/>
      <c r="AF55" s="313"/>
      <c r="AG55" s="314"/>
      <c r="AH55" s="314"/>
      <c r="AI55" s="327"/>
      <c r="AJ55" s="327"/>
      <c r="AK55" s="313"/>
      <c r="AL55" s="314"/>
      <c r="AM55" s="314"/>
      <c r="AN55" s="314"/>
      <c r="AO55" s="314"/>
      <c r="AP55" s="314"/>
      <c r="AQ55" s="314"/>
      <c r="AR55" s="316"/>
      <c r="AS55" s="293"/>
      <c r="AT55" s="293"/>
      <c r="AU55" s="293"/>
      <c r="AV55" s="293"/>
      <c r="AW55" s="293"/>
      <c r="AX55" s="293"/>
      <c r="AY55" s="244"/>
    </row>
    <row r="56" spans="1:51" ht="12.95" customHeight="1" x14ac:dyDescent="0.2">
      <c r="A56" s="654"/>
      <c r="B56" s="655"/>
      <c r="C56" s="655"/>
      <c r="D56" s="655"/>
      <c r="E56" s="655"/>
      <c r="F56" s="655"/>
      <c r="G56" s="655"/>
      <c r="H56" s="655"/>
      <c r="I56" s="655"/>
      <c r="J56" s="655"/>
      <c r="K56" s="655"/>
      <c r="L56" s="656"/>
      <c r="M56" s="306"/>
      <c r="N56" s="304"/>
      <c r="O56" s="304"/>
      <c r="P56" s="307"/>
      <c r="Q56" s="308"/>
      <c r="R56" s="307"/>
      <c r="S56" s="307"/>
      <c r="T56" s="307"/>
      <c r="U56" s="307"/>
      <c r="V56" s="308"/>
      <c r="W56" s="309"/>
      <c r="X56" s="304"/>
      <c r="Y56" s="304"/>
      <c r="Z56" s="304"/>
      <c r="AA56" s="306"/>
      <c r="AB56" s="304"/>
      <c r="AC56" s="310"/>
      <c r="AD56" s="311"/>
      <c r="AE56" s="304"/>
      <c r="AF56" s="313"/>
      <c r="AG56" s="314"/>
      <c r="AH56" s="314"/>
      <c r="AI56" s="327"/>
      <c r="AJ56" s="327"/>
      <c r="AK56" s="313"/>
      <c r="AL56" s="314"/>
      <c r="AM56" s="314"/>
      <c r="AN56" s="314"/>
      <c r="AO56" s="314"/>
      <c r="AP56" s="314"/>
      <c r="AQ56" s="314"/>
      <c r="AR56" s="316"/>
      <c r="AS56" s="293"/>
      <c r="AT56" s="293"/>
      <c r="AU56" s="293"/>
      <c r="AV56" s="293"/>
      <c r="AW56" s="293"/>
      <c r="AX56" s="293"/>
      <c r="AY56" s="244"/>
    </row>
    <row r="57" spans="1:51" ht="12.95" customHeight="1" x14ac:dyDescent="0.2">
      <c r="A57" s="302"/>
      <c r="B57" s="303"/>
      <c r="C57" s="304"/>
      <c r="D57" s="304"/>
      <c r="E57" s="304"/>
      <c r="F57" s="304"/>
      <c r="G57" s="304"/>
      <c r="H57" s="304"/>
      <c r="I57" s="304"/>
      <c r="J57" s="304"/>
      <c r="K57" s="305"/>
      <c r="L57" s="304"/>
      <c r="M57" s="306"/>
      <c r="N57" s="304"/>
      <c r="O57" s="304"/>
      <c r="P57" s="307"/>
      <c r="Q57" s="308"/>
      <c r="R57" s="307"/>
      <c r="S57" s="307"/>
      <c r="T57" s="307"/>
      <c r="U57" s="307"/>
      <c r="V57" s="308"/>
      <c r="W57" s="309"/>
      <c r="X57" s="304"/>
      <c r="Y57" s="304"/>
      <c r="Z57" s="304"/>
      <c r="AA57" s="306"/>
      <c r="AB57" s="304"/>
      <c r="AC57" s="310"/>
      <c r="AD57" s="311"/>
      <c r="AE57" s="304"/>
      <c r="AF57" s="313"/>
      <c r="AG57" s="314"/>
      <c r="AH57" s="314"/>
      <c r="AI57" s="327"/>
      <c r="AJ57" s="327"/>
      <c r="AK57" s="313"/>
      <c r="AL57" s="314"/>
      <c r="AM57" s="314"/>
      <c r="AN57" s="314"/>
      <c r="AO57" s="314"/>
      <c r="AP57" s="314"/>
      <c r="AQ57" s="314"/>
      <c r="AR57" s="316"/>
      <c r="AS57" s="293"/>
      <c r="AT57" s="293"/>
      <c r="AU57" s="293"/>
      <c r="AV57" s="293"/>
      <c r="AW57" s="293"/>
      <c r="AX57" s="293"/>
      <c r="AY57" s="244"/>
    </row>
    <row r="58" spans="1:51" ht="14.1" customHeight="1" x14ac:dyDescent="0.2">
      <c r="A58" s="302"/>
      <c r="B58" s="303"/>
      <c r="C58" s="304"/>
      <c r="D58" s="304"/>
      <c r="E58" s="304"/>
      <c r="F58" s="304"/>
      <c r="G58" s="304"/>
      <c r="H58" s="304"/>
      <c r="I58" s="304"/>
      <c r="J58" s="304"/>
      <c r="K58" s="305"/>
      <c r="L58" s="304"/>
      <c r="M58" s="637"/>
      <c r="N58" s="638"/>
      <c r="O58" s="638"/>
      <c r="P58" s="639"/>
      <c r="Q58" s="308"/>
      <c r="R58" s="307"/>
      <c r="S58" s="307"/>
      <c r="T58" s="307"/>
      <c r="U58" s="307"/>
      <c r="V58" s="308"/>
      <c r="W58" s="309"/>
      <c r="X58" s="304"/>
      <c r="Y58" s="304"/>
      <c r="Z58" s="304"/>
      <c r="AA58" s="306"/>
      <c r="AB58" s="304"/>
      <c r="AC58" s="310"/>
      <c r="AD58" s="311"/>
      <c r="AE58" s="304"/>
      <c r="AF58" s="640"/>
      <c r="AG58" s="641"/>
      <c r="AH58" s="641"/>
      <c r="AI58" s="641"/>
      <c r="AJ58" s="642"/>
      <c r="AK58" s="640"/>
      <c r="AL58" s="641"/>
      <c r="AM58" s="641"/>
      <c r="AN58" s="641"/>
      <c r="AO58" s="641"/>
      <c r="AP58" s="641"/>
      <c r="AQ58" s="641"/>
      <c r="AR58" s="643"/>
      <c r="AS58" s="293"/>
      <c r="AT58" s="293"/>
      <c r="AU58" s="293"/>
      <c r="AV58" s="293"/>
      <c r="AW58" s="293"/>
      <c r="AX58" s="293"/>
      <c r="AY58" s="244"/>
    </row>
    <row r="59" spans="1:51" ht="14.1" customHeight="1" x14ac:dyDescent="0.2">
      <c r="A59" s="302"/>
      <c r="B59" s="303"/>
      <c r="C59" s="304"/>
      <c r="D59" s="304"/>
      <c r="E59" s="304"/>
      <c r="F59" s="304"/>
      <c r="G59" s="304"/>
      <c r="H59" s="304"/>
      <c r="I59" s="304"/>
      <c r="J59" s="304"/>
      <c r="K59" s="305"/>
      <c r="L59" s="304"/>
      <c r="M59" s="306"/>
      <c r="N59" s="304"/>
      <c r="O59" s="304"/>
      <c r="P59" s="307"/>
      <c r="Q59" s="308"/>
      <c r="R59" s="307"/>
      <c r="S59" s="307"/>
      <c r="T59" s="307"/>
      <c r="U59" s="307"/>
      <c r="V59" s="308"/>
      <c r="W59" s="309"/>
      <c r="X59" s="304"/>
      <c r="Y59" s="304"/>
      <c r="Z59" s="304"/>
      <c r="AA59" s="306"/>
      <c r="AB59" s="304"/>
      <c r="AC59" s="310"/>
      <c r="AD59" s="311"/>
      <c r="AE59" s="304"/>
      <c r="AF59" s="365"/>
      <c r="AG59" s="366"/>
      <c r="AH59" s="366"/>
      <c r="AI59" s="367"/>
      <c r="AJ59" s="367"/>
      <c r="AK59" s="365"/>
      <c r="AL59" s="366"/>
      <c r="AM59" s="366"/>
      <c r="AN59" s="366"/>
      <c r="AO59" s="366"/>
      <c r="AP59" s="366"/>
      <c r="AQ59" s="366"/>
      <c r="AR59" s="368"/>
      <c r="AS59" s="293"/>
      <c r="AT59" s="293"/>
      <c r="AU59" s="293"/>
      <c r="AV59" s="293"/>
      <c r="AW59" s="293"/>
      <c r="AX59" s="293"/>
      <c r="AY59" s="244"/>
    </row>
    <row r="60" spans="1:51" ht="14.1" customHeight="1" x14ac:dyDescent="0.2">
      <c r="A60" s="302"/>
      <c r="B60" s="303"/>
      <c r="C60" s="304"/>
      <c r="D60" s="304"/>
      <c r="E60" s="304"/>
      <c r="F60" s="304"/>
      <c r="G60" s="304"/>
      <c r="H60" s="304"/>
      <c r="I60" s="304"/>
      <c r="J60" s="304"/>
      <c r="K60" s="305"/>
      <c r="L60" s="304"/>
      <c r="M60" s="306"/>
      <c r="N60" s="304"/>
      <c r="O60" s="304"/>
      <c r="P60" s="307"/>
      <c r="Q60" s="308"/>
      <c r="R60" s="307"/>
      <c r="S60" s="307"/>
      <c r="T60" s="307"/>
      <c r="U60" s="307"/>
      <c r="V60" s="308"/>
      <c r="W60" s="309"/>
      <c r="X60" s="304"/>
      <c r="Y60" s="304"/>
      <c r="Z60" s="304"/>
      <c r="AA60" s="306"/>
      <c r="AB60" s="304"/>
      <c r="AC60" s="310"/>
      <c r="AD60" s="311"/>
      <c r="AE60" s="304"/>
      <c r="AF60" s="365"/>
      <c r="AG60" s="366"/>
      <c r="AH60" s="366"/>
      <c r="AI60" s="367"/>
      <c r="AJ60" s="367"/>
      <c r="AK60" s="365"/>
      <c r="AL60" s="366"/>
      <c r="AM60" s="366"/>
      <c r="AN60" s="366"/>
      <c r="AO60" s="366"/>
      <c r="AP60" s="366"/>
      <c r="AQ60" s="366"/>
      <c r="AR60" s="368"/>
      <c r="AS60" s="293"/>
      <c r="AT60" s="293"/>
      <c r="AU60" s="293"/>
      <c r="AV60" s="293"/>
      <c r="AW60" s="293"/>
      <c r="AX60" s="293"/>
      <c r="AY60" s="244"/>
    </row>
    <row r="61" spans="1:51" ht="12.95" customHeight="1" x14ac:dyDescent="0.2">
      <c r="A61" s="302"/>
      <c r="B61" s="303"/>
      <c r="C61" s="304"/>
      <c r="D61" s="304"/>
      <c r="E61" s="304"/>
      <c r="F61" s="304"/>
      <c r="G61" s="304"/>
      <c r="H61" s="304"/>
      <c r="I61" s="304"/>
      <c r="J61" s="304"/>
      <c r="K61" s="305"/>
      <c r="L61" s="304"/>
      <c r="M61" s="306"/>
      <c r="N61" s="304"/>
      <c r="O61" s="304"/>
      <c r="P61" s="307"/>
      <c r="Q61" s="308"/>
      <c r="R61" s="307"/>
      <c r="S61" s="307"/>
      <c r="T61" s="307"/>
      <c r="U61" s="307"/>
      <c r="V61" s="308"/>
      <c r="W61" s="309"/>
      <c r="X61" s="304"/>
      <c r="Y61" s="304"/>
      <c r="Z61" s="304"/>
      <c r="AA61" s="306"/>
      <c r="AB61" s="304"/>
      <c r="AC61" s="310"/>
      <c r="AD61" s="311"/>
      <c r="AE61" s="304"/>
      <c r="AF61" s="365"/>
      <c r="AG61" s="366"/>
      <c r="AH61" s="366"/>
      <c r="AI61" s="367"/>
      <c r="AJ61" s="367"/>
      <c r="AK61" s="365"/>
      <c r="AL61" s="366"/>
      <c r="AM61" s="366"/>
      <c r="AN61" s="366"/>
      <c r="AO61" s="366"/>
      <c r="AP61" s="366"/>
      <c r="AQ61" s="366"/>
      <c r="AR61" s="368"/>
      <c r="AS61" s="293"/>
      <c r="AT61" s="293"/>
      <c r="AU61" s="293"/>
      <c r="AV61" s="293"/>
      <c r="AW61" s="293"/>
      <c r="AX61" s="293"/>
      <c r="AY61" s="244"/>
    </row>
    <row r="62" spans="1:51" ht="12.95" customHeight="1" x14ac:dyDescent="0.2">
      <c r="A62" s="302"/>
      <c r="B62" s="303"/>
      <c r="C62" s="304"/>
      <c r="D62" s="304"/>
      <c r="E62" s="304"/>
      <c r="F62" s="304"/>
      <c r="G62" s="304"/>
      <c r="H62" s="304"/>
      <c r="I62" s="304"/>
      <c r="J62" s="304"/>
      <c r="K62" s="305"/>
      <c r="L62" s="304"/>
      <c r="M62" s="306"/>
      <c r="N62" s="304"/>
      <c r="O62" s="304"/>
      <c r="P62" s="307"/>
      <c r="Q62" s="308"/>
      <c r="R62" s="307"/>
      <c r="S62" s="307"/>
      <c r="T62" s="307"/>
      <c r="U62" s="307"/>
      <c r="V62" s="308"/>
      <c r="W62" s="309"/>
      <c r="X62" s="304"/>
      <c r="Y62" s="304"/>
      <c r="Z62" s="304"/>
      <c r="AA62" s="306"/>
      <c r="AB62" s="304"/>
      <c r="AC62" s="310"/>
      <c r="AD62" s="311"/>
      <c r="AE62" s="304"/>
      <c r="AF62" s="365"/>
      <c r="AG62" s="366"/>
      <c r="AH62" s="366"/>
      <c r="AI62" s="367"/>
      <c r="AJ62" s="367"/>
      <c r="AK62" s="365"/>
      <c r="AL62" s="366"/>
      <c r="AM62" s="366"/>
      <c r="AN62" s="366"/>
      <c r="AO62" s="366"/>
      <c r="AP62" s="366"/>
      <c r="AQ62" s="366"/>
      <c r="AR62" s="368"/>
      <c r="AS62" s="293"/>
      <c r="AT62" s="293"/>
      <c r="AU62" s="293"/>
      <c r="AV62" s="293"/>
      <c r="AW62" s="293"/>
      <c r="AX62" s="293"/>
      <c r="AY62" s="244"/>
    </row>
    <row r="63" spans="1:51" ht="12.95" customHeight="1" x14ac:dyDescent="0.2">
      <c r="A63" s="302"/>
      <c r="B63" s="303"/>
      <c r="C63" s="304"/>
      <c r="D63" s="304"/>
      <c r="E63" s="304"/>
      <c r="F63" s="304"/>
      <c r="G63" s="304"/>
      <c r="H63" s="304"/>
      <c r="I63" s="304"/>
      <c r="J63" s="304"/>
      <c r="K63" s="305"/>
      <c r="L63" s="304"/>
      <c r="M63" s="306"/>
      <c r="N63" s="304"/>
      <c r="O63" s="304"/>
      <c r="P63" s="307"/>
      <c r="Q63" s="308"/>
      <c r="R63" s="307"/>
      <c r="S63" s="307"/>
      <c r="T63" s="307"/>
      <c r="U63" s="307"/>
      <c r="V63" s="308"/>
      <c r="W63" s="309"/>
      <c r="X63" s="304"/>
      <c r="Y63" s="304"/>
      <c r="Z63" s="304"/>
      <c r="AA63" s="306"/>
      <c r="AB63" s="304"/>
      <c r="AC63" s="310"/>
      <c r="AD63" s="311"/>
      <c r="AE63" s="304"/>
      <c r="AF63" s="365"/>
      <c r="AG63" s="366"/>
      <c r="AH63" s="366"/>
      <c r="AI63" s="367"/>
      <c r="AJ63" s="367"/>
      <c r="AK63" s="365"/>
      <c r="AL63" s="366"/>
      <c r="AM63" s="366"/>
      <c r="AN63" s="366"/>
      <c r="AO63" s="366"/>
      <c r="AP63" s="366"/>
      <c r="AQ63" s="366"/>
      <c r="AR63" s="368"/>
      <c r="AS63" s="293"/>
      <c r="AT63" s="293"/>
      <c r="AU63" s="293"/>
      <c r="AV63" s="293"/>
      <c r="AW63" s="293"/>
      <c r="AX63" s="293"/>
      <c r="AY63" s="244"/>
    </row>
    <row r="64" spans="1:51" ht="12.95" customHeight="1" x14ac:dyDescent="0.2">
      <c r="A64" s="302"/>
      <c r="B64" s="303"/>
      <c r="C64" s="304"/>
      <c r="D64" s="304"/>
      <c r="E64" s="304"/>
      <c r="F64" s="304"/>
      <c r="G64" s="304"/>
      <c r="H64" s="304"/>
      <c r="I64" s="304"/>
      <c r="J64" s="304"/>
      <c r="K64" s="305"/>
      <c r="L64" s="304"/>
      <c r="M64" s="306"/>
      <c r="N64" s="304"/>
      <c r="O64" s="304"/>
      <c r="P64" s="307"/>
      <c r="Q64" s="308"/>
      <c r="R64" s="307"/>
      <c r="S64" s="307"/>
      <c r="T64" s="307"/>
      <c r="U64" s="307"/>
      <c r="V64" s="308"/>
      <c r="W64" s="309"/>
      <c r="X64" s="304"/>
      <c r="Y64" s="304"/>
      <c r="Z64" s="304"/>
      <c r="AA64" s="306"/>
      <c r="AB64" s="304"/>
      <c r="AC64" s="310"/>
      <c r="AD64" s="311"/>
      <c r="AE64" s="304"/>
      <c r="AF64" s="365"/>
      <c r="AG64" s="366"/>
      <c r="AH64" s="366"/>
      <c r="AI64" s="367"/>
      <c r="AJ64" s="367"/>
      <c r="AK64" s="365"/>
      <c r="AL64" s="366"/>
      <c r="AM64" s="366"/>
      <c r="AN64" s="366"/>
      <c r="AO64" s="366"/>
      <c r="AP64" s="366"/>
      <c r="AQ64" s="366"/>
      <c r="AR64" s="368"/>
      <c r="AS64" s="293"/>
      <c r="AT64" s="293"/>
      <c r="AU64" s="293"/>
      <c r="AV64" s="293"/>
      <c r="AW64" s="293"/>
      <c r="AX64" s="293"/>
      <c r="AY64" s="244"/>
    </row>
    <row r="65" spans="1:51" ht="12.95" customHeight="1" x14ac:dyDescent="0.2">
      <c r="A65" s="302"/>
      <c r="B65" s="303"/>
      <c r="C65" s="304"/>
      <c r="D65" s="304"/>
      <c r="E65" s="304"/>
      <c r="F65" s="304"/>
      <c r="G65" s="304"/>
      <c r="H65" s="304"/>
      <c r="I65" s="304"/>
      <c r="J65" s="304"/>
      <c r="K65" s="305"/>
      <c r="L65" s="304"/>
      <c r="M65" s="306"/>
      <c r="N65" s="304"/>
      <c r="O65" s="304"/>
      <c r="P65" s="307"/>
      <c r="Q65" s="308"/>
      <c r="R65" s="307"/>
      <c r="S65" s="307"/>
      <c r="T65" s="307"/>
      <c r="U65" s="307"/>
      <c r="V65" s="308"/>
      <c r="W65" s="309"/>
      <c r="X65" s="304"/>
      <c r="Y65" s="304"/>
      <c r="Z65" s="304"/>
      <c r="AA65" s="306"/>
      <c r="AB65" s="304"/>
      <c r="AC65" s="310"/>
      <c r="AD65" s="311"/>
      <c r="AE65" s="304"/>
      <c r="AF65" s="365"/>
      <c r="AG65" s="366"/>
      <c r="AH65" s="366"/>
      <c r="AI65" s="367"/>
      <c r="AJ65" s="367"/>
      <c r="AK65" s="365"/>
      <c r="AL65" s="366"/>
      <c r="AM65" s="366"/>
      <c r="AN65" s="366"/>
      <c r="AO65" s="366"/>
      <c r="AP65" s="366"/>
      <c r="AQ65" s="366"/>
      <c r="AR65" s="368"/>
      <c r="AS65" s="293"/>
      <c r="AT65" s="293"/>
      <c r="AU65" s="293"/>
      <c r="AV65" s="293"/>
      <c r="AW65" s="293"/>
      <c r="AX65" s="293"/>
      <c r="AY65" s="244"/>
    </row>
    <row r="66" spans="1:51" ht="12.95" customHeight="1" x14ac:dyDescent="0.2">
      <c r="A66" s="302"/>
      <c r="B66" s="303"/>
      <c r="C66" s="304"/>
      <c r="D66" s="304"/>
      <c r="E66" s="304"/>
      <c r="F66" s="304"/>
      <c r="G66" s="304"/>
      <c r="H66" s="304"/>
      <c r="I66" s="304"/>
      <c r="J66" s="304"/>
      <c r="K66" s="305"/>
      <c r="L66" s="304"/>
      <c r="M66" s="306"/>
      <c r="N66" s="304"/>
      <c r="O66" s="304"/>
      <c r="P66" s="307"/>
      <c r="Q66" s="308"/>
      <c r="R66" s="307"/>
      <c r="S66" s="307"/>
      <c r="T66" s="307"/>
      <c r="U66" s="307"/>
      <c r="V66" s="308"/>
      <c r="W66" s="309"/>
      <c r="X66" s="304"/>
      <c r="Y66" s="304"/>
      <c r="Z66" s="304"/>
      <c r="AA66" s="306"/>
      <c r="AB66" s="304"/>
      <c r="AC66" s="310"/>
      <c r="AD66" s="311"/>
      <c r="AE66" s="304"/>
      <c r="AF66" s="365"/>
      <c r="AG66" s="366"/>
      <c r="AH66" s="366"/>
      <c r="AI66" s="367"/>
      <c r="AJ66" s="367"/>
      <c r="AK66" s="365"/>
      <c r="AL66" s="366"/>
      <c r="AM66" s="366"/>
      <c r="AN66" s="366"/>
      <c r="AO66" s="366"/>
      <c r="AP66" s="366"/>
      <c r="AQ66" s="366"/>
      <c r="AR66" s="368"/>
      <c r="AS66" s="293"/>
      <c r="AT66" s="293"/>
      <c r="AU66" s="293"/>
      <c r="AV66" s="293"/>
      <c r="AW66" s="293"/>
      <c r="AX66" s="293"/>
      <c r="AY66" s="244"/>
    </row>
    <row r="67" spans="1:51" ht="12.95" customHeight="1" x14ac:dyDescent="0.2">
      <c r="A67" s="302"/>
      <c r="B67" s="303"/>
      <c r="C67" s="304"/>
      <c r="D67" s="304"/>
      <c r="E67" s="304"/>
      <c r="F67" s="304"/>
      <c r="G67" s="304"/>
      <c r="H67" s="304"/>
      <c r="I67" s="304"/>
      <c r="J67" s="304"/>
      <c r="K67" s="305"/>
      <c r="L67" s="304"/>
      <c r="M67" s="306"/>
      <c r="N67" s="304"/>
      <c r="O67" s="304"/>
      <c r="P67" s="307"/>
      <c r="Q67" s="308"/>
      <c r="R67" s="307"/>
      <c r="S67" s="307"/>
      <c r="T67" s="307"/>
      <c r="U67" s="307"/>
      <c r="V67" s="308"/>
      <c r="W67" s="309"/>
      <c r="X67" s="304"/>
      <c r="Y67" s="304"/>
      <c r="Z67" s="304"/>
      <c r="AA67" s="306"/>
      <c r="AB67" s="304"/>
      <c r="AC67" s="310"/>
      <c r="AD67" s="311"/>
      <c r="AE67" s="304"/>
      <c r="AF67" s="365"/>
      <c r="AG67" s="366"/>
      <c r="AH67" s="366"/>
      <c r="AI67" s="367"/>
      <c r="AJ67" s="367"/>
      <c r="AK67" s="365"/>
      <c r="AL67" s="366"/>
      <c r="AM67" s="366"/>
      <c r="AN67" s="366"/>
      <c r="AO67" s="366"/>
      <c r="AP67" s="366"/>
      <c r="AQ67" s="366"/>
      <c r="AR67" s="368"/>
      <c r="AS67" s="293"/>
      <c r="AT67" s="293"/>
      <c r="AU67" s="293"/>
      <c r="AV67" s="293"/>
      <c r="AW67" s="293"/>
      <c r="AX67" s="293"/>
      <c r="AY67" s="244"/>
    </row>
    <row r="68" spans="1:51" ht="12.95" customHeight="1" x14ac:dyDescent="0.2">
      <c r="A68" s="302"/>
      <c r="B68" s="303"/>
      <c r="C68" s="304"/>
      <c r="D68" s="304"/>
      <c r="E68" s="304"/>
      <c r="F68" s="304"/>
      <c r="G68" s="304"/>
      <c r="H68" s="304"/>
      <c r="I68" s="304"/>
      <c r="J68" s="304"/>
      <c r="K68" s="305"/>
      <c r="L68" s="304"/>
      <c r="M68" s="306"/>
      <c r="N68" s="304"/>
      <c r="O68" s="304"/>
      <c r="P68" s="307"/>
      <c r="Q68" s="308"/>
      <c r="R68" s="307"/>
      <c r="S68" s="307"/>
      <c r="T68" s="307"/>
      <c r="U68" s="307"/>
      <c r="V68" s="308"/>
      <c r="W68" s="309"/>
      <c r="X68" s="304"/>
      <c r="Y68" s="304"/>
      <c r="Z68" s="304"/>
      <c r="AA68" s="306"/>
      <c r="AB68" s="304"/>
      <c r="AC68" s="310"/>
      <c r="AD68" s="311"/>
      <c r="AE68" s="304"/>
      <c r="AF68" s="365"/>
      <c r="AG68" s="366"/>
      <c r="AH68" s="366"/>
      <c r="AI68" s="367"/>
      <c r="AJ68" s="367"/>
      <c r="AK68" s="365"/>
      <c r="AL68" s="366"/>
      <c r="AM68" s="366"/>
      <c r="AN68" s="366"/>
      <c r="AO68" s="366"/>
      <c r="AP68" s="366"/>
      <c r="AQ68" s="366"/>
      <c r="AR68" s="368"/>
      <c r="AS68" s="293"/>
      <c r="AT68" s="293"/>
      <c r="AU68" s="293"/>
      <c r="AV68" s="293"/>
      <c r="AW68" s="293"/>
      <c r="AX68" s="293"/>
      <c r="AY68" s="244"/>
    </row>
    <row r="69" spans="1:51" ht="14.1" customHeight="1" thickBot="1" x14ac:dyDescent="0.25">
      <c r="A69" s="328" t="s">
        <v>2</v>
      </c>
      <c r="B69" s="329"/>
      <c r="C69" s="330"/>
      <c r="D69" s="330"/>
      <c r="E69" s="330"/>
      <c r="F69" s="330"/>
      <c r="G69" s="330"/>
      <c r="H69" s="330"/>
      <c r="I69" s="330"/>
      <c r="J69" s="330"/>
      <c r="K69" s="331"/>
      <c r="L69" s="330"/>
      <c r="M69" s="306"/>
      <c r="N69" s="304"/>
      <c r="O69" s="304"/>
      <c r="P69" s="307"/>
      <c r="Q69" s="308"/>
      <c r="R69" s="307"/>
      <c r="S69" s="307"/>
      <c r="T69" s="307"/>
      <c r="U69" s="307"/>
      <c r="V69" s="308"/>
      <c r="W69" s="309"/>
      <c r="X69" s="304"/>
      <c r="Y69" s="304"/>
      <c r="Z69" s="304"/>
      <c r="AA69" s="306"/>
      <c r="AB69" s="304"/>
      <c r="AC69" s="310"/>
      <c r="AD69" s="311"/>
      <c r="AE69" s="304"/>
      <c r="AF69" s="365"/>
      <c r="AG69" s="366"/>
      <c r="AH69" s="366"/>
      <c r="AI69" s="367"/>
      <c r="AJ69" s="367"/>
      <c r="AK69" s="657">
        <f>SUM(AK53:AR68)</f>
        <v>0</v>
      </c>
      <c r="AL69" s="658"/>
      <c r="AM69" s="658"/>
      <c r="AN69" s="658"/>
      <c r="AO69" s="658"/>
      <c r="AP69" s="658"/>
      <c r="AQ69" s="658"/>
      <c r="AR69" s="659"/>
      <c r="AS69" s="293"/>
      <c r="AT69" s="293"/>
      <c r="AU69" s="293"/>
      <c r="AV69" s="293"/>
      <c r="AW69" s="293"/>
      <c r="AX69" s="293"/>
      <c r="AY69" s="244"/>
    </row>
    <row r="70" spans="1:51" s="376" customFormat="1" ht="11.25" customHeight="1" x14ac:dyDescent="0.25">
      <c r="A70" s="369" t="s">
        <v>2194</v>
      </c>
      <c r="B70" s="370"/>
      <c r="C70" s="370"/>
      <c r="D70" s="370"/>
      <c r="E70" s="370"/>
      <c r="F70" s="370"/>
      <c r="G70" s="370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2"/>
      <c r="AS70" s="373"/>
      <c r="AT70" s="373"/>
      <c r="AU70" s="373"/>
      <c r="AV70" s="373"/>
      <c r="AW70" s="373"/>
      <c r="AX70" s="374"/>
      <c r="AY70" s="375"/>
    </row>
    <row r="71" spans="1:51" s="376" customFormat="1" ht="10.5" customHeight="1" x14ac:dyDescent="0.25">
      <c r="A71" s="377" t="s">
        <v>2195</v>
      </c>
      <c r="B71" s="378"/>
      <c r="C71" s="378"/>
      <c r="D71" s="378"/>
      <c r="E71" s="378"/>
      <c r="F71" s="378"/>
      <c r="G71" s="378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80"/>
      <c r="AS71" s="373"/>
      <c r="AT71" s="373"/>
      <c r="AU71" s="373"/>
      <c r="AV71" s="373"/>
      <c r="AW71" s="373"/>
      <c r="AX71" s="374"/>
      <c r="AY71" s="375"/>
    </row>
    <row r="72" spans="1:51" s="376" customFormat="1" ht="16.5" customHeight="1" x14ac:dyDescent="0.25">
      <c r="A72" s="381"/>
      <c r="B72" s="660" t="s">
        <v>2017</v>
      </c>
      <c r="C72" s="660"/>
      <c r="D72" s="660"/>
      <c r="E72" s="660"/>
      <c r="F72" s="660"/>
      <c r="G72" s="660"/>
      <c r="H72" s="660"/>
      <c r="I72" s="660"/>
      <c r="J72" s="660"/>
      <c r="K72" s="660"/>
      <c r="L72" s="660"/>
      <c r="M72" s="660"/>
      <c r="N72" s="660"/>
      <c r="O72" s="660"/>
      <c r="P72" s="660"/>
      <c r="Q72" s="660"/>
      <c r="R72" s="660"/>
      <c r="S72" s="660"/>
      <c r="T72" s="379"/>
      <c r="U72" s="660" t="s">
        <v>2140</v>
      </c>
      <c r="V72" s="660"/>
      <c r="W72" s="660"/>
      <c r="X72" s="660"/>
      <c r="Y72" s="660"/>
      <c r="Z72" s="660"/>
      <c r="AA72" s="660"/>
      <c r="AB72" s="660"/>
      <c r="AC72" s="660"/>
      <c r="AD72" s="660"/>
      <c r="AE72" s="660"/>
      <c r="AF72" s="379"/>
      <c r="AG72" s="660" t="s">
        <v>2018</v>
      </c>
      <c r="AH72" s="660"/>
      <c r="AI72" s="660"/>
      <c r="AJ72" s="660"/>
      <c r="AK72" s="660"/>
      <c r="AL72" s="660"/>
      <c r="AM72" s="660"/>
      <c r="AN72" s="660"/>
      <c r="AO72" s="660"/>
      <c r="AP72" s="660"/>
      <c r="AQ72" s="660"/>
      <c r="AR72" s="382"/>
    </row>
    <row r="73" spans="1:51" s="376" customFormat="1" ht="10.5" customHeight="1" x14ac:dyDescent="0.25">
      <c r="A73" s="381"/>
      <c r="B73" s="383" t="s">
        <v>2196</v>
      </c>
      <c r="C73" s="379"/>
      <c r="D73" s="379"/>
      <c r="E73" s="383"/>
      <c r="F73" s="375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663" t="s">
        <v>2142</v>
      </c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383"/>
      <c r="AG73" s="663" t="s">
        <v>2143</v>
      </c>
      <c r="AH73" s="663"/>
      <c r="AI73" s="663"/>
      <c r="AJ73" s="663"/>
      <c r="AK73" s="663"/>
      <c r="AL73" s="663"/>
      <c r="AM73" s="663"/>
      <c r="AN73" s="663"/>
      <c r="AO73" s="663"/>
      <c r="AP73" s="663"/>
      <c r="AQ73" s="663"/>
      <c r="AR73" s="384"/>
    </row>
    <row r="74" spans="1:51" s="376" customFormat="1" ht="9" customHeight="1" x14ac:dyDescent="0.25">
      <c r="A74" s="381"/>
      <c r="B74" s="379"/>
      <c r="C74" s="379"/>
      <c r="D74" s="379"/>
      <c r="E74" s="383"/>
      <c r="F74" s="383" t="s">
        <v>2197</v>
      </c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5"/>
      <c r="Z74" s="385"/>
      <c r="AA74" s="385"/>
      <c r="AB74" s="385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4"/>
    </row>
    <row r="75" spans="1:51" s="376" customFormat="1" ht="9" customHeight="1" x14ac:dyDescent="0.25">
      <c r="A75" s="381"/>
      <c r="B75" s="386"/>
      <c r="C75" s="386"/>
      <c r="D75" s="386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3"/>
      <c r="U75" s="387"/>
      <c r="V75" s="387"/>
      <c r="W75" s="387"/>
      <c r="X75" s="387"/>
      <c r="Y75" s="388"/>
      <c r="Z75" s="388"/>
      <c r="AA75" s="388"/>
      <c r="AB75" s="388"/>
      <c r="AC75" s="387"/>
      <c r="AD75" s="387"/>
      <c r="AE75" s="387"/>
      <c r="AF75" s="383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4"/>
    </row>
    <row r="76" spans="1:51" s="394" customFormat="1" ht="16.5" customHeight="1" x14ac:dyDescent="0.25">
      <c r="A76" s="389"/>
      <c r="B76" s="390" t="s">
        <v>2198</v>
      </c>
      <c r="C76" s="391"/>
      <c r="D76" s="391"/>
      <c r="E76" s="392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662" t="s">
        <v>2147</v>
      </c>
      <c r="V76" s="662"/>
      <c r="W76" s="662"/>
      <c r="X76" s="662"/>
      <c r="Y76" s="662"/>
      <c r="Z76" s="662"/>
      <c r="AA76" s="662"/>
      <c r="AB76" s="662"/>
      <c r="AC76" s="662"/>
      <c r="AD76" s="662"/>
      <c r="AE76" s="662"/>
      <c r="AF76" s="391"/>
      <c r="AG76" s="662" t="s">
        <v>2148</v>
      </c>
      <c r="AH76" s="662"/>
      <c r="AI76" s="662"/>
      <c r="AJ76" s="662"/>
      <c r="AK76" s="662"/>
      <c r="AL76" s="662"/>
      <c r="AM76" s="662"/>
      <c r="AN76" s="662"/>
      <c r="AO76" s="662"/>
      <c r="AP76" s="662"/>
      <c r="AQ76" s="662"/>
      <c r="AR76" s="393"/>
    </row>
    <row r="77" spans="1:51" s="379" customFormat="1" ht="9.75" customHeight="1" x14ac:dyDescent="0.25">
      <c r="A77" s="377" t="s">
        <v>2199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95"/>
    </row>
    <row r="78" spans="1:51" s="379" customFormat="1" ht="11.25" customHeight="1" x14ac:dyDescent="0.25">
      <c r="A78" s="396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U78" s="388"/>
      <c r="V78" s="388"/>
      <c r="W78" s="388"/>
      <c r="X78" s="388"/>
      <c r="Y78" s="388"/>
      <c r="Z78" s="388"/>
      <c r="AA78" s="397"/>
      <c r="AB78" s="388"/>
      <c r="AC78" s="398"/>
      <c r="AD78" s="388"/>
      <c r="AE78" s="388"/>
      <c r="AF78" s="388"/>
      <c r="AG78" s="388"/>
      <c r="AH78" s="388"/>
      <c r="AI78" s="388"/>
      <c r="AJ78" s="388"/>
      <c r="AK78" s="385"/>
      <c r="AL78" s="388"/>
      <c r="AM78" s="387"/>
      <c r="AN78" s="399"/>
      <c r="AO78" s="399"/>
      <c r="AP78" s="387"/>
      <c r="AQ78" s="387"/>
      <c r="AR78" s="382"/>
    </row>
    <row r="79" spans="1:51" s="379" customFormat="1" ht="10.5" customHeight="1" x14ac:dyDescent="0.25">
      <c r="A79" s="396"/>
      <c r="B79" s="383" t="s">
        <v>2200</v>
      </c>
      <c r="G79" s="400"/>
      <c r="H79" s="400"/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663" t="s">
        <v>2142</v>
      </c>
      <c r="V79" s="663"/>
      <c r="W79" s="663"/>
      <c r="X79" s="663"/>
      <c r="Y79" s="663"/>
      <c r="Z79" s="663"/>
      <c r="AA79" s="663"/>
      <c r="AB79" s="663"/>
      <c r="AC79" s="383"/>
      <c r="AD79" s="663" t="s">
        <v>2143</v>
      </c>
      <c r="AE79" s="663"/>
      <c r="AF79" s="663"/>
      <c r="AG79" s="663"/>
      <c r="AH79" s="663"/>
      <c r="AI79" s="663"/>
      <c r="AJ79" s="663"/>
      <c r="AK79" s="383"/>
      <c r="AL79" s="663" t="s">
        <v>2144</v>
      </c>
      <c r="AM79" s="663"/>
      <c r="AN79" s="663"/>
      <c r="AO79" s="663"/>
      <c r="AP79" s="663"/>
      <c r="AQ79" s="663"/>
      <c r="AR79" s="384"/>
    </row>
    <row r="80" spans="1:51" s="379" customFormat="1" ht="10.5" customHeight="1" x14ac:dyDescent="0.25">
      <c r="A80" s="396"/>
      <c r="B80" s="661" t="s">
        <v>2197</v>
      </c>
      <c r="C80" s="661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400"/>
      <c r="U80" s="383"/>
      <c r="V80" s="383"/>
      <c r="W80" s="383"/>
      <c r="X80" s="383"/>
      <c r="Y80" s="385"/>
      <c r="Z80" s="385"/>
      <c r="AA80" s="385"/>
      <c r="AB80" s="385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4"/>
    </row>
    <row r="81" spans="1:56" s="379" customFormat="1" ht="10.5" customHeight="1" x14ac:dyDescent="0.25">
      <c r="A81" s="381"/>
      <c r="B81" s="386"/>
      <c r="C81" s="386"/>
      <c r="D81" s="386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3"/>
      <c r="U81" s="387"/>
      <c r="V81" s="387"/>
      <c r="W81" s="387"/>
      <c r="X81" s="387"/>
      <c r="Y81" s="388"/>
      <c r="Z81" s="388"/>
      <c r="AA81" s="388"/>
      <c r="AB81" s="388"/>
      <c r="AC81" s="387"/>
      <c r="AD81" s="387"/>
      <c r="AE81" s="387"/>
      <c r="AF81" s="383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4"/>
    </row>
    <row r="82" spans="1:56" s="379" customFormat="1" ht="10.5" customHeight="1" x14ac:dyDescent="0.25">
      <c r="A82" s="389"/>
      <c r="B82" s="390" t="s">
        <v>2198</v>
      </c>
      <c r="C82" s="391"/>
      <c r="D82" s="391"/>
      <c r="E82" s="392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662" t="s">
        <v>2147</v>
      </c>
      <c r="V82" s="662"/>
      <c r="W82" s="662"/>
      <c r="X82" s="662"/>
      <c r="Y82" s="662"/>
      <c r="Z82" s="662"/>
      <c r="AA82" s="662"/>
      <c r="AB82" s="662"/>
      <c r="AC82" s="662"/>
      <c r="AD82" s="662"/>
      <c r="AE82" s="662"/>
      <c r="AF82" s="391"/>
      <c r="AG82" s="662" t="s">
        <v>2148</v>
      </c>
      <c r="AH82" s="662"/>
      <c r="AI82" s="662"/>
      <c r="AJ82" s="662"/>
      <c r="AK82" s="662"/>
      <c r="AL82" s="662"/>
      <c r="AM82" s="662"/>
      <c r="AN82" s="662"/>
      <c r="AO82" s="662"/>
      <c r="AP82" s="662"/>
      <c r="AQ82" s="662"/>
      <c r="AR82" s="393"/>
    </row>
    <row r="83" spans="1:56" s="379" customFormat="1" ht="3.75" customHeight="1" thickBot="1" x14ac:dyDescent="0.3">
      <c r="A83" s="401"/>
      <c r="B83" s="402"/>
      <c r="C83" s="402"/>
      <c r="D83" s="402"/>
      <c r="E83" s="402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3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  <c r="AP83" s="403"/>
      <c r="AQ83" s="403"/>
      <c r="AR83" s="404"/>
      <c r="AS83" s="378"/>
      <c r="AT83" s="378"/>
      <c r="AU83" s="378"/>
      <c r="AV83" s="378"/>
      <c r="AW83" s="378"/>
      <c r="AX83" s="378"/>
      <c r="AY83" s="378"/>
      <c r="AZ83" s="378"/>
      <c r="BA83" s="378"/>
      <c r="BB83" s="378"/>
      <c r="BC83" s="378"/>
      <c r="BD83" s="378"/>
    </row>
    <row r="84" spans="1:56" s="247" customFormat="1" ht="14.25" customHeight="1" x14ac:dyDescent="0.2">
      <c r="A84" s="390"/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248"/>
      <c r="Q84" s="248"/>
      <c r="R84" s="248"/>
      <c r="S84" s="248"/>
      <c r="T84" s="248"/>
      <c r="U84" s="248"/>
      <c r="V84" s="248"/>
      <c r="W84" s="390"/>
      <c r="X84" s="390"/>
      <c r="Y84" s="390"/>
      <c r="Z84" s="390"/>
      <c r="AA84" s="390"/>
      <c r="AB84" s="248"/>
      <c r="AC84" s="248"/>
      <c r="AD84" s="390"/>
      <c r="AE84" s="390"/>
      <c r="AF84" s="390"/>
      <c r="AG84" s="390"/>
      <c r="AH84" s="390"/>
      <c r="AI84" s="390"/>
      <c r="AJ84" s="248"/>
      <c r="AK84" s="390"/>
      <c r="AL84" s="390"/>
      <c r="AM84" s="248"/>
      <c r="AN84" s="390"/>
      <c r="AO84" s="248"/>
      <c r="AP84" s="390"/>
      <c r="AQ84" s="390"/>
      <c r="AR84" s="390"/>
    </row>
    <row r="85" spans="1:56" s="247" customFormat="1" x14ac:dyDescent="0.2">
      <c r="A85" s="405"/>
      <c r="V85" s="405"/>
      <c r="W85" s="405"/>
      <c r="X85" s="405"/>
      <c r="Y85" s="405"/>
      <c r="Z85" s="405"/>
      <c r="AA85" s="405"/>
      <c r="AB85" s="378"/>
      <c r="AL85" s="248"/>
    </row>
    <row r="86" spans="1:56" s="247" customFormat="1" ht="12" customHeight="1" x14ac:dyDescent="0.2">
      <c r="A86" s="406"/>
      <c r="B86" s="406"/>
      <c r="C86" s="406"/>
      <c r="D86" s="406"/>
      <c r="E86" s="406"/>
      <c r="F86" s="406"/>
      <c r="G86" s="406"/>
      <c r="H86" s="406"/>
      <c r="V86" s="407"/>
      <c r="W86" s="383"/>
      <c r="X86" s="400"/>
      <c r="Y86" s="400"/>
      <c r="Z86" s="249"/>
      <c r="AA86" s="249"/>
      <c r="AB86" s="249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</row>
    <row r="87" spans="1:56" s="247" customFormat="1" ht="12" customHeight="1" x14ac:dyDescent="0.2">
      <c r="A87" s="406"/>
      <c r="B87" s="383"/>
      <c r="C87" s="406"/>
      <c r="D87" s="406"/>
      <c r="E87" s="406"/>
      <c r="F87" s="406"/>
      <c r="G87" s="406"/>
      <c r="H87" s="406"/>
      <c r="I87" s="408"/>
      <c r="J87" s="409"/>
      <c r="L87" s="408"/>
      <c r="M87" s="408"/>
      <c r="N87" s="409"/>
      <c r="O87" s="408"/>
      <c r="P87" s="408"/>
      <c r="Q87" s="408"/>
      <c r="R87" s="408"/>
      <c r="T87" s="409"/>
      <c r="U87" s="408"/>
      <c r="V87" s="407"/>
      <c r="W87" s="400"/>
      <c r="X87" s="383"/>
      <c r="Y87" s="400"/>
      <c r="Z87" s="249"/>
      <c r="AA87" s="249"/>
      <c r="AB87" s="249"/>
      <c r="AC87" s="409"/>
      <c r="AD87" s="409"/>
      <c r="AF87" s="409"/>
      <c r="AG87" s="409"/>
      <c r="AH87" s="410"/>
      <c r="AI87" s="410"/>
      <c r="AJ87" s="411"/>
    </row>
    <row r="88" spans="1:56" s="247" customFormat="1" ht="12" customHeight="1" x14ac:dyDescent="0.2">
      <c r="A88" s="248"/>
      <c r="B88" s="248"/>
      <c r="C88" s="248"/>
      <c r="D88" s="248"/>
      <c r="E88" s="248"/>
      <c r="F88" s="248"/>
      <c r="G88" s="248"/>
      <c r="H88" s="248"/>
      <c r="I88" s="408"/>
      <c r="J88" s="409"/>
      <c r="L88" s="408"/>
      <c r="M88" s="408"/>
      <c r="O88" s="408"/>
      <c r="P88" s="408"/>
      <c r="Q88" s="408"/>
      <c r="R88" s="408"/>
      <c r="T88" s="409"/>
      <c r="U88" s="408"/>
      <c r="V88" s="407"/>
      <c r="W88" s="248"/>
      <c r="X88" s="248"/>
      <c r="Y88" s="248"/>
      <c r="Z88" s="248"/>
      <c r="AA88" s="248"/>
      <c r="AB88" s="248"/>
      <c r="AC88" s="409"/>
      <c r="AD88" s="409"/>
      <c r="AF88" s="409"/>
      <c r="AG88" s="409"/>
      <c r="AH88" s="410"/>
      <c r="AI88" s="410"/>
      <c r="AJ88" s="411"/>
    </row>
    <row r="89" spans="1:56" s="247" customFormat="1" ht="12" customHeight="1" x14ac:dyDescent="0.2">
      <c r="A89" s="248"/>
      <c r="B89" s="412"/>
      <c r="C89" s="248"/>
      <c r="D89" s="248"/>
      <c r="E89" s="248"/>
      <c r="F89" s="248"/>
      <c r="G89" s="248"/>
      <c r="H89" s="248"/>
      <c r="I89" s="408"/>
      <c r="J89" s="409"/>
      <c r="L89" s="408"/>
      <c r="M89" s="408"/>
      <c r="O89" s="408"/>
      <c r="P89" s="408"/>
      <c r="Q89" s="408"/>
      <c r="R89" s="408"/>
      <c r="T89" s="409"/>
      <c r="U89" s="408"/>
      <c r="V89" s="407"/>
      <c r="W89" s="248"/>
      <c r="X89" s="248"/>
      <c r="Y89" s="248"/>
      <c r="Z89" s="248"/>
      <c r="AA89" s="248"/>
      <c r="AB89" s="248"/>
      <c r="AC89" s="409"/>
      <c r="AD89" s="409"/>
      <c r="AF89" s="409"/>
      <c r="AG89" s="409"/>
      <c r="AH89" s="410"/>
      <c r="AI89" s="410"/>
      <c r="AJ89" s="411"/>
    </row>
    <row r="90" spans="1:56" s="247" customFormat="1" ht="12" customHeight="1" x14ac:dyDescent="0.2">
      <c r="A90" s="248"/>
      <c r="B90" s="412"/>
      <c r="C90" s="248"/>
      <c r="D90" s="248"/>
      <c r="E90" s="248"/>
      <c r="F90" s="248"/>
      <c r="G90" s="248"/>
      <c r="H90" s="248"/>
      <c r="I90" s="408"/>
      <c r="J90" s="409"/>
      <c r="L90" s="408"/>
      <c r="M90" s="408"/>
      <c r="O90" s="408"/>
      <c r="P90" s="408"/>
      <c r="Q90" s="408"/>
      <c r="R90" s="408"/>
      <c r="T90" s="409"/>
      <c r="U90" s="408"/>
      <c r="V90" s="407"/>
      <c r="W90" s="248"/>
      <c r="X90" s="248"/>
      <c r="Y90" s="248"/>
      <c r="Z90" s="248"/>
      <c r="AA90" s="248"/>
      <c r="AB90" s="248"/>
      <c r="AC90" s="409"/>
      <c r="AD90" s="409"/>
      <c r="AF90" s="409"/>
      <c r="AG90" s="409"/>
      <c r="AH90" s="410"/>
      <c r="AI90" s="410"/>
      <c r="AJ90" s="411"/>
    </row>
    <row r="91" spans="1:56" s="247" customFormat="1" ht="12" customHeight="1" x14ac:dyDescent="0.2">
      <c r="A91" s="248"/>
      <c r="B91" s="248"/>
      <c r="C91" s="248"/>
      <c r="D91" s="248"/>
      <c r="E91" s="248"/>
      <c r="Y91" s="248"/>
      <c r="Z91" s="248"/>
      <c r="AA91" s="248"/>
      <c r="AB91" s="248"/>
      <c r="AC91" s="409"/>
      <c r="AD91" s="409"/>
      <c r="AF91" s="409"/>
      <c r="AG91" s="409"/>
      <c r="AH91" s="410"/>
      <c r="AI91" s="410"/>
      <c r="AJ91" s="411"/>
    </row>
    <row r="92" spans="1:56" s="247" customFormat="1" ht="12" customHeight="1" x14ac:dyDescent="0.2">
      <c r="A92" s="248"/>
      <c r="B92" s="412"/>
      <c r="C92" s="248"/>
      <c r="D92" s="248"/>
      <c r="E92" s="248"/>
      <c r="Y92" s="378"/>
      <c r="Z92" s="378"/>
      <c r="AA92" s="378"/>
      <c r="AB92" s="378"/>
      <c r="AC92" s="409"/>
      <c r="AD92" s="409"/>
      <c r="AF92" s="409"/>
      <c r="AG92" s="409"/>
      <c r="AH92" s="410"/>
      <c r="AI92" s="410"/>
      <c r="AJ92" s="411"/>
    </row>
    <row r="93" spans="1:56" s="247" customFormat="1" ht="12" customHeight="1" x14ac:dyDescent="0.2">
      <c r="A93" s="248"/>
      <c r="B93" s="412"/>
      <c r="C93" s="248"/>
      <c r="D93" s="248"/>
      <c r="E93" s="248"/>
      <c r="Y93" s="378"/>
      <c r="Z93" s="378"/>
      <c r="AA93" s="378"/>
      <c r="AB93" s="378"/>
      <c r="AC93" s="409"/>
      <c r="AD93" s="409"/>
      <c r="AF93" s="409"/>
      <c r="AG93" s="409"/>
      <c r="AH93" s="410"/>
      <c r="AI93" s="410"/>
      <c r="AJ93" s="411"/>
    </row>
    <row r="94" spans="1:56" s="247" customFormat="1" ht="12" customHeight="1" x14ac:dyDescent="0.2">
      <c r="A94" s="248"/>
      <c r="B94" s="248"/>
      <c r="C94" s="248"/>
      <c r="D94" s="248"/>
      <c r="E94" s="248"/>
      <c r="Y94" s="378"/>
      <c r="Z94" s="378"/>
      <c r="AA94" s="378"/>
      <c r="AB94" s="378"/>
      <c r="AC94" s="409"/>
      <c r="AD94" s="409"/>
      <c r="AF94" s="409"/>
      <c r="AG94" s="409"/>
      <c r="AH94" s="410"/>
      <c r="AI94" s="410"/>
    </row>
    <row r="95" spans="1:56" s="247" customFormat="1" ht="12" customHeight="1" x14ac:dyDescent="0.2">
      <c r="A95" s="248"/>
      <c r="B95" s="412"/>
      <c r="C95" s="248"/>
      <c r="D95" s="248"/>
      <c r="E95" s="248"/>
      <c r="Y95" s="378"/>
      <c r="Z95" s="378"/>
      <c r="AA95" s="378"/>
      <c r="AB95" s="378"/>
    </row>
    <row r="96" spans="1:56" s="247" customFormat="1" ht="12" customHeight="1" x14ac:dyDescent="0.2">
      <c r="A96" s="248"/>
      <c r="B96" s="413"/>
      <c r="C96" s="248"/>
      <c r="D96" s="248"/>
      <c r="E96" s="248"/>
      <c r="Y96" s="378"/>
      <c r="Z96" s="378"/>
      <c r="AA96" s="378"/>
      <c r="AB96" s="378"/>
      <c r="AC96" s="248"/>
      <c r="AD96" s="248"/>
      <c r="AN96" s="248"/>
      <c r="AX96" s="248"/>
      <c r="AZ96" s="248"/>
      <c r="BA96" s="248"/>
      <c r="BB96" s="248"/>
    </row>
    <row r="97" spans="1:28" s="247" customFormat="1" ht="12" customHeight="1" x14ac:dyDescent="0.2">
      <c r="A97" s="248"/>
      <c r="B97" s="248"/>
      <c r="C97" s="248"/>
      <c r="D97" s="248"/>
      <c r="E97" s="248"/>
      <c r="Y97" s="378"/>
      <c r="Z97" s="378"/>
      <c r="AA97" s="378"/>
      <c r="AB97" s="378"/>
    </row>
    <row r="98" spans="1:28" s="247" customFormat="1" ht="12" customHeight="1" x14ac:dyDescent="0.2">
      <c r="A98" s="248"/>
      <c r="B98" s="248"/>
      <c r="C98" s="248"/>
      <c r="D98" s="248"/>
      <c r="E98" s="248"/>
      <c r="Y98" s="378"/>
      <c r="Z98" s="378"/>
      <c r="AA98" s="378"/>
      <c r="AB98" s="378"/>
    </row>
    <row r="99" spans="1:28" s="247" customFormat="1" ht="12" customHeight="1" x14ac:dyDescent="0.2">
      <c r="A99" s="248"/>
      <c r="B99" s="248"/>
      <c r="C99" s="248"/>
      <c r="D99" s="248"/>
      <c r="E99" s="248"/>
      <c r="Y99" s="378"/>
      <c r="Z99" s="378"/>
      <c r="AA99" s="378"/>
      <c r="AB99" s="378"/>
    </row>
    <row r="100" spans="1:28" s="247" customFormat="1" ht="12" customHeight="1" x14ac:dyDescent="0.2">
      <c r="A100" s="248"/>
      <c r="B100" s="248"/>
      <c r="C100" s="248"/>
      <c r="D100" s="248"/>
      <c r="E100" s="248"/>
      <c r="Y100" s="378"/>
      <c r="Z100" s="378"/>
      <c r="AA100" s="378"/>
      <c r="AB100" s="378"/>
    </row>
    <row r="101" spans="1:28" s="247" customFormat="1" ht="12" customHeight="1" x14ac:dyDescent="0.2">
      <c r="A101" s="248"/>
      <c r="B101" s="412"/>
      <c r="C101" s="378"/>
      <c r="D101" s="378"/>
      <c r="E101" s="378"/>
      <c r="Y101" s="378"/>
      <c r="Z101" s="378"/>
      <c r="AA101" s="378"/>
      <c r="AB101" s="378"/>
    </row>
    <row r="102" spans="1:28" s="247" customFormat="1" ht="12" customHeight="1" x14ac:dyDescent="0.2">
      <c r="A102" s="248"/>
      <c r="B102" s="413"/>
      <c r="C102" s="248"/>
      <c r="D102" s="248"/>
      <c r="E102" s="248"/>
      <c r="Y102" s="414"/>
      <c r="Z102" s="414"/>
      <c r="AA102" s="414"/>
      <c r="AB102" s="414"/>
    </row>
    <row r="103" spans="1:28" s="247" customFormat="1" ht="12" customHeight="1" x14ac:dyDescent="0.2">
      <c r="A103" s="248"/>
      <c r="B103" s="248"/>
      <c r="C103" s="248"/>
      <c r="D103" s="248"/>
      <c r="E103" s="248"/>
      <c r="Y103" s="378"/>
      <c r="Z103" s="378"/>
      <c r="AA103" s="378"/>
      <c r="AB103" s="378"/>
    </row>
    <row r="104" spans="1:28" s="247" customFormat="1" ht="12" customHeight="1" x14ac:dyDescent="0.2">
      <c r="A104" s="248"/>
      <c r="B104" s="248"/>
      <c r="C104" s="248"/>
      <c r="D104" s="248"/>
      <c r="E104" s="248"/>
      <c r="Y104" s="378"/>
      <c r="Z104" s="378"/>
      <c r="AA104" s="378"/>
      <c r="AB104" s="378"/>
    </row>
    <row r="105" spans="1:28" s="247" customFormat="1" ht="12" customHeight="1" x14ac:dyDescent="0.2">
      <c r="A105" s="248"/>
      <c r="B105" s="248"/>
      <c r="C105" s="248"/>
      <c r="D105" s="248"/>
      <c r="E105" s="248"/>
      <c r="Y105" s="378"/>
      <c r="Z105" s="378"/>
      <c r="AA105" s="378"/>
      <c r="AB105" s="378"/>
    </row>
    <row r="106" spans="1:28" s="247" customFormat="1" ht="12" customHeight="1" x14ac:dyDescent="0.2">
      <c r="A106" s="248"/>
      <c r="B106" s="248"/>
      <c r="C106" s="248"/>
      <c r="D106" s="248"/>
      <c r="E106" s="248"/>
      <c r="Y106" s="378"/>
      <c r="Z106" s="378"/>
      <c r="AA106" s="378"/>
      <c r="AB106" s="378"/>
    </row>
    <row r="107" spans="1:28" s="247" customFormat="1" x14ac:dyDescent="0.2">
      <c r="A107" s="248"/>
      <c r="B107" s="248"/>
      <c r="C107" s="248"/>
      <c r="D107" s="248"/>
      <c r="E107" s="248"/>
      <c r="Y107" s="378"/>
      <c r="Z107" s="378"/>
      <c r="AA107" s="378"/>
      <c r="AB107" s="378"/>
    </row>
    <row r="108" spans="1:28" s="247" customFormat="1" x14ac:dyDescent="0.2">
      <c r="A108" s="378"/>
      <c r="B108" s="248"/>
      <c r="C108" s="248"/>
      <c r="D108" s="248"/>
      <c r="E108" s="248"/>
      <c r="Y108" s="378"/>
      <c r="Z108" s="378"/>
      <c r="AA108" s="378"/>
      <c r="AB108" s="378"/>
    </row>
    <row r="109" spans="1:28" s="247" customFormat="1" x14ac:dyDescent="0.2">
      <c r="A109" s="378"/>
      <c r="C109" s="248"/>
      <c r="D109" s="248"/>
      <c r="E109" s="248"/>
      <c r="Y109" s="378"/>
      <c r="Z109" s="378"/>
      <c r="AA109" s="378"/>
      <c r="AB109" s="378"/>
    </row>
    <row r="110" spans="1:28" s="247" customFormat="1" x14ac:dyDescent="0.2">
      <c r="A110" s="378"/>
      <c r="B110" s="378"/>
      <c r="C110" s="378"/>
      <c r="D110" s="378"/>
      <c r="E110" s="378"/>
      <c r="Y110" s="378"/>
      <c r="Z110" s="378"/>
      <c r="AA110" s="378"/>
      <c r="AB110" s="378"/>
    </row>
    <row r="111" spans="1:28" s="247" customFormat="1" x14ac:dyDescent="0.2">
      <c r="A111" s="378"/>
      <c r="B111" s="379"/>
      <c r="C111" s="378"/>
      <c r="D111" s="378"/>
      <c r="E111" s="378"/>
      <c r="Y111" s="378"/>
      <c r="Z111" s="378"/>
      <c r="AA111" s="378"/>
      <c r="AB111" s="378"/>
    </row>
    <row r="112" spans="1:28" s="247" customFormat="1" x14ac:dyDescent="0.2">
      <c r="A112" s="248"/>
      <c r="B112" s="248"/>
      <c r="C112" s="248"/>
      <c r="D112" s="248"/>
      <c r="E112" s="248"/>
      <c r="Y112" s="378"/>
      <c r="Z112" s="378"/>
      <c r="AA112" s="378"/>
      <c r="AB112" s="378"/>
    </row>
    <row r="113" spans="1:28" s="247" customFormat="1" x14ac:dyDescent="0.2">
      <c r="A113" s="248"/>
      <c r="B113" s="248"/>
      <c r="C113" s="248"/>
      <c r="D113" s="248"/>
      <c r="E113" s="248"/>
      <c r="Y113" s="378"/>
      <c r="Z113" s="378"/>
      <c r="AA113" s="378"/>
      <c r="AB113" s="378"/>
    </row>
    <row r="114" spans="1:28" s="247" customFormat="1" x14ac:dyDescent="0.2">
      <c r="A114" s="248"/>
      <c r="B114" s="248"/>
      <c r="C114" s="248"/>
      <c r="D114" s="248"/>
      <c r="E114" s="248"/>
      <c r="Y114" s="378"/>
      <c r="Z114" s="378"/>
      <c r="AA114" s="378"/>
      <c r="AB114" s="378"/>
    </row>
    <row r="115" spans="1:28" s="247" customFormat="1" x14ac:dyDescent="0.2">
      <c r="A115" s="378"/>
      <c r="C115" s="248"/>
      <c r="D115" s="248"/>
      <c r="E115" s="248"/>
      <c r="Y115" s="378"/>
      <c r="Z115" s="378"/>
      <c r="AA115" s="378"/>
      <c r="AB115" s="378"/>
    </row>
    <row r="116" spans="1:28" s="247" customFormat="1" x14ac:dyDescent="0.2">
      <c r="A116" s="248"/>
      <c r="B116" s="248"/>
      <c r="C116" s="248"/>
      <c r="D116" s="248"/>
      <c r="E116" s="248"/>
      <c r="Y116" s="378"/>
      <c r="Z116" s="378"/>
      <c r="AA116" s="378"/>
      <c r="AB116" s="378"/>
    </row>
    <row r="117" spans="1:28" s="247" customFormat="1" x14ac:dyDescent="0.2">
      <c r="A117" s="378"/>
      <c r="C117" s="248"/>
      <c r="D117" s="248"/>
      <c r="E117" s="248"/>
      <c r="Y117" s="378"/>
      <c r="Z117" s="378"/>
      <c r="AA117" s="378"/>
      <c r="AB117" s="378"/>
    </row>
    <row r="118" spans="1:28" s="247" customFormat="1" x14ac:dyDescent="0.2">
      <c r="A118" s="378"/>
      <c r="B118" s="248"/>
      <c r="C118" s="248"/>
      <c r="D118" s="248"/>
      <c r="E118" s="248"/>
      <c r="Y118" s="378"/>
      <c r="Z118" s="378"/>
      <c r="AA118" s="378"/>
      <c r="AB118" s="378"/>
    </row>
    <row r="119" spans="1:28" s="247" customFormat="1" x14ac:dyDescent="0.2">
      <c r="A119" s="378"/>
      <c r="C119" s="248"/>
      <c r="D119" s="248"/>
      <c r="E119" s="248"/>
      <c r="Y119" s="378"/>
      <c r="Z119" s="378"/>
      <c r="AA119" s="378"/>
      <c r="AB119" s="378"/>
    </row>
    <row r="120" spans="1:28" s="247" customFormat="1" x14ac:dyDescent="0.2">
      <c r="A120" s="248"/>
      <c r="B120" s="248"/>
      <c r="C120" s="248"/>
      <c r="D120" s="248"/>
      <c r="E120" s="248"/>
      <c r="Y120" s="378"/>
      <c r="Z120" s="378"/>
      <c r="AA120" s="378"/>
      <c r="AB120" s="378"/>
    </row>
    <row r="121" spans="1:28" s="247" customFormat="1" x14ac:dyDescent="0.2">
      <c r="A121" s="378"/>
      <c r="C121" s="248"/>
      <c r="D121" s="248"/>
      <c r="E121" s="248"/>
      <c r="Y121" s="378"/>
      <c r="Z121" s="378"/>
      <c r="AA121" s="378"/>
      <c r="AB121" s="378"/>
    </row>
    <row r="122" spans="1:28" s="247" customFormat="1" x14ac:dyDescent="0.2">
      <c r="A122" s="248"/>
      <c r="B122" s="248"/>
      <c r="C122" s="248"/>
      <c r="D122" s="248"/>
      <c r="E122" s="248"/>
      <c r="Y122" s="378"/>
      <c r="Z122" s="378"/>
      <c r="AA122" s="378"/>
      <c r="AB122" s="378"/>
    </row>
    <row r="123" spans="1:28" s="247" customFormat="1" x14ac:dyDescent="0.2">
      <c r="A123" s="248"/>
      <c r="B123" s="248"/>
      <c r="C123" s="248"/>
      <c r="D123" s="248"/>
      <c r="E123" s="248"/>
      <c r="Y123" s="378"/>
      <c r="Z123" s="378"/>
      <c r="AA123" s="378"/>
      <c r="AB123" s="378"/>
    </row>
    <row r="124" spans="1:28" s="247" customFormat="1" x14ac:dyDescent="0.2">
      <c r="Y124" s="378"/>
      <c r="Z124" s="378"/>
      <c r="AA124" s="378"/>
      <c r="AB124" s="378"/>
    </row>
    <row r="125" spans="1:28" s="247" customFormat="1" x14ac:dyDescent="0.2">
      <c r="Y125" s="378"/>
      <c r="Z125" s="378"/>
      <c r="AA125" s="378"/>
      <c r="AB125" s="378"/>
    </row>
    <row r="126" spans="1:28" s="247" customFormat="1" x14ac:dyDescent="0.2">
      <c r="Y126" s="378"/>
      <c r="Z126" s="378"/>
      <c r="AA126" s="378"/>
      <c r="AB126" s="378"/>
    </row>
    <row r="127" spans="1:28" s="247" customFormat="1" x14ac:dyDescent="0.2">
      <c r="Y127" s="378"/>
      <c r="Z127" s="378"/>
      <c r="AA127" s="378"/>
      <c r="AB127" s="378"/>
    </row>
    <row r="128" spans="1:28" s="247" customFormat="1" x14ac:dyDescent="0.2">
      <c r="Y128" s="378"/>
      <c r="Z128" s="378"/>
      <c r="AA128" s="378"/>
      <c r="AB128" s="378"/>
    </row>
    <row r="129" spans="6:28" s="247" customFormat="1" x14ac:dyDescent="0.2">
      <c r="Y129" s="378"/>
      <c r="Z129" s="378"/>
      <c r="AA129" s="378"/>
      <c r="AB129" s="378"/>
    </row>
    <row r="130" spans="6:28" s="247" customFormat="1" x14ac:dyDescent="0.2">
      <c r="Y130" s="378"/>
      <c r="Z130" s="378"/>
      <c r="AA130" s="378"/>
      <c r="AB130" s="378"/>
    </row>
    <row r="131" spans="6:28" s="247" customFormat="1" x14ac:dyDescent="0.2">
      <c r="Y131" s="378"/>
      <c r="Z131" s="378"/>
      <c r="AA131" s="378"/>
      <c r="AB131" s="378"/>
    </row>
    <row r="132" spans="6:28" s="247" customFormat="1" x14ac:dyDescent="0.2">
      <c r="F132" s="407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V132" s="414"/>
      <c r="W132" s="415"/>
      <c r="X132" s="416"/>
      <c r="Y132" s="378"/>
      <c r="Z132" s="378"/>
      <c r="AA132" s="378"/>
      <c r="AB132" s="378"/>
    </row>
    <row r="133" spans="6:28" s="247" customFormat="1" x14ac:dyDescent="0.2"/>
    <row r="134" spans="6:28" s="247" customFormat="1" x14ac:dyDescent="0.2"/>
    <row r="135" spans="6:28" s="247" customFormat="1" x14ac:dyDescent="0.2"/>
    <row r="136" spans="6:28" s="247" customFormat="1" x14ac:dyDescent="0.2"/>
    <row r="137" spans="6:28" s="247" customFormat="1" x14ac:dyDescent="0.2"/>
    <row r="138" spans="6:28" s="247" customFormat="1" x14ac:dyDescent="0.2"/>
    <row r="139" spans="6:28" s="247" customFormat="1" x14ac:dyDescent="0.2"/>
    <row r="140" spans="6:28" s="247" customFormat="1" x14ac:dyDescent="0.2"/>
    <row r="141" spans="6:28" s="247" customFormat="1" x14ac:dyDescent="0.2"/>
    <row r="142" spans="6:28" s="247" customFormat="1" x14ac:dyDescent="0.2"/>
    <row r="143" spans="6:28" s="247" customFormat="1" x14ac:dyDescent="0.2"/>
  </sheetData>
  <mergeCells count="55">
    <mergeCell ref="U82:AE82"/>
    <mergeCell ref="AG82:AQ82"/>
    <mergeCell ref="U73:AE73"/>
    <mergeCell ref="AG73:AQ73"/>
    <mergeCell ref="U76:AE76"/>
    <mergeCell ref="AG76:AQ76"/>
    <mergeCell ref="U79:AB79"/>
    <mergeCell ref="AD79:AJ79"/>
    <mergeCell ref="AL79:AQ79"/>
    <mergeCell ref="AK69:AR69"/>
    <mergeCell ref="B72:S72"/>
    <mergeCell ref="U72:AE72"/>
    <mergeCell ref="AG72:AQ72"/>
    <mergeCell ref="B80:S80"/>
    <mergeCell ref="A51:L51"/>
    <mergeCell ref="A52:L52"/>
    <mergeCell ref="M58:P58"/>
    <mergeCell ref="AF58:AJ58"/>
    <mergeCell ref="AK58:AR58"/>
    <mergeCell ref="M54:P54"/>
    <mergeCell ref="AF54:AJ54"/>
    <mergeCell ref="AK54:AR54"/>
    <mergeCell ref="A54:L56"/>
    <mergeCell ref="AF42:AJ42"/>
    <mergeCell ref="AK42:AR42"/>
    <mergeCell ref="AK50:AR50"/>
    <mergeCell ref="D8:AR8"/>
    <mergeCell ref="I13:AR13"/>
    <mergeCell ref="D18:AR18"/>
    <mergeCell ref="I23:AR23"/>
    <mergeCell ref="D27:AR27"/>
    <mergeCell ref="A28:L28"/>
    <mergeCell ref="M28:P29"/>
    <mergeCell ref="Q28:AJ28"/>
    <mergeCell ref="A29:L29"/>
    <mergeCell ref="Q29:U29"/>
    <mergeCell ref="A32:L34"/>
    <mergeCell ref="M32:P32"/>
    <mergeCell ref="AF32:AJ32"/>
    <mergeCell ref="J10:V10"/>
    <mergeCell ref="J12:AP12"/>
    <mergeCell ref="J14:AH14"/>
    <mergeCell ref="AK32:AR32"/>
    <mergeCell ref="A36:L38"/>
    <mergeCell ref="M36:P36"/>
    <mergeCell ref="AF36:AJ36"/>
    <mergeCell ref="AK36:AR36"/>
    <mergeCell ref="V29:Z29"/>
    <mergeCell ref="AA29:AE29"/>
    <mergeCell ref="AF29:AJ29"/>
    <mergeCell ref="AK29:AR29"/>
    <mergeCell ref="Q30:U30"/>
    <mergeCell ref="V30:Z30"/>
    <mergeCell ref="AA30:AE30"/>
    <mergeCell ref="AK30:AR30"/>
  </mergeCells>
  <printOptions horizontalCentered="1" verticalCentered="1"/>
  <pageMargins left="7.2" right="1.25" top="0.25" bottom="0.25" header="0" footer="0"/>
  <pageSetup paperSize="5" scale="62" orientation="landscape" verticalDpi="300" r:id="rId1"/>
  <headerFooter alignWithMargins="0">
    <oddFooter xml:space="preserve">&amp;C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K117"/>
  <sheetViews>
    <sheetView workbookViewId="0">
      <selection activeCell="B20" sqref="B20:S20"/>
    </sheetView>
  </sheetViews>
  <sheetFormatPr defaultRowHeight="12.75" x14ac:dyDescent="0.2"/>
  <cols>
    <col min="1" max="1" width="2.5703125" style="90" customWidth="1"/>
    <col min="2" max="2" width="2.85546875" style="90" customWidth="1"/>
    <col min="3" max="3" width="2.28515625" style="90" customWidth="1"/>
    <col min="4" max="5" width="2.5703125" style="90" customWidth="1"/>
    <col min="6" max="6" width="2.140625" style="90" customWidth="1"/>
    <col min="7" max="10" width="2.5703125" style="90" customWidth="1"/>
    <col min="11" max="11" width="2.28515625" style="90" customWidth="1"/>
    <col min="12" max="13" width="2.5703125" style="90" customWidth="1"/>
    <col min="14" max="14" width="2" style="90" customWidth="1"/>
    <col min="15" max="15" width="2.5703125" style="90" customWidth="1"/>
    <col min="16" max="16" width="3.140625" style="90" customWidth="1"/>
    <col min="17" max="17" width="2.5703125" style="90" customWidth="1"/>
    <col min="18" max="19" width="2.28515625" style="90" customWidth="1"/>
    <col min="20" max="20" width="1.42578125" style="90" customWidth="1"/>
    <col min="21" max="21" width="2.85546875" style="90" customWidth="1"/>
    <col min="22" max="22" width="2.42578125" style="90" customWidth="1"/>
    <col min="23" max="23" width="7.42578125" style="90" customWidth="1"/>
    <col min="24" max="24" width="3.42578125" style="90" customWidth="1"/>
    <col min="25" max="25" width="2.5703125" style="90" customWidth="1"/>
    <col min="26" max="26" width="4" style="90" customWidth="1"/>
    <col min="27" max="27" width="3" style="90" customWidth="1"/>
    <col min="28" max="28" width="3.85546875" style="90" customWidth="1"/>
    <col min="29" max="29" width="2.7109375" style="90" customWidth="1"/>
    <col min="30" max="30" width="3" style="90" customWidth="1"/>
    <col min="31" max="31" width="2.5703125" style="90" customWidth="1"/>
    <col min="32" max="32" width="5.85546875" style="90" customWidth="1"/>
    <col min="33" max="33" width="2.5703125" style="90" customWidth="1"/>
    <col min="34" max="34" width="2" style="90" customWidth="1"/>
    <col min="35" max="35" width="3.42578125" style="90" customWidth="1"/>
    <col min="36" max="36" width="9.140625" style="90"/>
    <col min="37" max="37" width="10.28515625" style="90" bestFit="1" customWidth="1"/>
    <col min="38" max="255" width="9.140625" style="90"/>
    <col min="256" max="256" width="2.5703125" style="90" customWidth="1"/>
    <col min="257" max="257" width="2.85546875" style="90" customWidth="1"/>
    <col min="258" max="258" width="2.28515625" style="90" customWidth="1"/>
    <col min="259" max="260" width="2.5703125" style="90" customWidth="1"/>
    <col min="261" max="261" width="2.140625" style="90" customWidth="1"/>
    <col min="262" max="265" width="2.5703125" style="90" customWidth="1"/>
    <col min="266" max="266" width="2.28515625" style="90" customWidth="1"/>
    <col min="267" max="268" width="2.5703125" style="90" customWidth="1"/>
    <col min="269" max="269" width="2" style="90" customWidth="1"/>
    <col min="270" max="270" width="2.5703125" style="90" customWidth="1"/>
    <col min="271" max="271" width="3.140625" style="90" customWidth="1"/>
    <col min="272" max="272" width="2.5703125" style="90" customWidth="1"/>
    <col min="273" max="274" width="2.28515625" style="90" customWidth="1"/>
    <col min="275" max="275" width="1.42578125" style="90" customWidth="1"/>
    <col min="276" max="276" width="2.85546875" style="90" customWidth="1"/>
    <col min="277" max="277" width="2.42578125" style="90" customWidth="1"/>
    <col min="278" max="278" width="7.42578125" style="90" customWidth="1"/>
    <col min="279" max="279" width="3.42578125" style="90" customWidth="1"/>
    <col min="280" max="280" width="2.5703125" style="90" customWidth="1"/>
    <col min="281" max="281" width="4" style="90" customWidth="1"/>
    <col min="282" max="282" width="3" style="90" customWidth="1"/>
    <col min="283" max="283" width="3.85546875" style="90" customWidth="1"/>
    <col min="284" max="284" width="2.7109375" style="90" customWidth="1"/>
    <col min="285" max="285" width="3" style="90" customWidth="1"/>
    <col min="286" max="286" width="2.5703125" style="90" customWidth="1"/>
    <col min="287" max="287" width="5.85546875" style="90" customWidth="1"/>
    <col min="288" max="288" width="2.5703125" style="90" customWidth="1"/>
    <col min="289" max="289" width="2" style="90" customWidth="1"/>
    <col min="290" max="290" width="3.42578125" style="90" customWidth="1"/>
    <col min="291" max="291" width="9.140625" style="90"/>
    <col min="292" max="293" width="10.28515625" style="90" bestFit="1" customWidth="1"/>
    <col min="294" max="511" width="9.140625" style="90"/>
    <col min="512" max="512" width="2.5703125" style="90" customWidth="1"/>
    <col min="513" max="513" width="2.85546875" style="90" customWidth="1"/>
    <col min="514" max="514" width="2.28515625" style="90" customWidth="1"/>
    <col min="515" max="516" width="2.5703125" style="90" customWidth="1"/>
    <col min="517" max="517" width="2.140625" style="90" customWidth="1"/>
    <col min="518" max="521" width="2.5703125" style="90" customWidth="1"/>
    <col min="522" max="522" width="2.28515625" style="90" customWidth="1"/>
    <col min="523" max="524" width="2.5703125" style="90" customWidth="1"/>
    <col min="525" max="525" width="2" style="90" customWidth="1"/>
    <col min="526" max="526" width="2.5703125" style="90" customWidth="1"/>
    <col min="527" max="527" width="3.140625" style="90" customWidth="1"/>
    <col min="528" max="528" width="2.5703125" style="90" customWidth="1"/>
    <col min="529" max="530" width="2.28515625" style="90" customWidth="1"/>
    <col min="531" max="531" width="1.42578125" style="90" customWidth="1"/>
    <col min="532" max="532" width="2.85546875" style="90" customWidth="1"/>
    <col min="533" max="533" width="2.42578125" style="90" customWidth="1"/>
    <col min="534" max="534" width="7.42578125" style="90" customWidth="1"/>
    <col min="535" max="535" width="3.42578125" style="90" customWidth="1"/>
    <col min="536" max="536" width="2.5703125" style="90" customWidth="1"/>
    <col min="537" max="537" width="4" style="90" customWidth="1"/>
    <col min="538" max="538" width="3" style="90" customWidth="1"/>
    <col min="539" max="539" width="3.85546875" style="90" customWidth="1"/>
    <col min="540" max="540" width="2.7109375" style="90" customWidth="1"/>
    <col min="541" max="541" width="3" style="90" customWidth="1"/>
    <col min="542" max="542" width="2.5703125" style="90" customWidth="1"/>
    <col min="543" max="543" width="5.85546875" style="90" customWidth="1"/>
    <col min="544" max="544" width="2.5703125" style="90" customWidth="1"/>
    <col min="545" max="545" width="2" style="90" customWidth="1"/>
    <col min="546" max="546" width="3.42578125" style="90" customWidth="1"/>
    <col min="547" max="547" width="9.140625" style="90"/>
    <col min="548" max="549" width="10.28515625" style="90" bestFit="1" customWidth="1"/>
    <col min="550" max="767" width="9.140625" style="90"/>
    <col min="768" max="768" width="2.5703125" style="90" customWidth="1"/>
    <col min="769" max="769" width="2.85546875" style="90" customWidth="1"/>
    <col min="770" max="770" width="2.28515625" style="90" customWidth="1"/>
    <col min="771" max="772" width="2.5703125" style="90" customWidth="1"/>
    <col min="773" max="773" width="2.140625" style="90" customWidth="1"/>
    <col min="774" max="777" width="2.5703125" style="90" customWidth="1"/>
    <col min="778" max="778" width="2.28515625" style="90" customWidth="1"/>
    <col min="779" max="780" width="2.5703125" style="90" customWidth="1"/>
    <col min="781" max="781" width="2" style="90" customWidth="1"/>
    <col min="782" max="782" width="2.5703125" style="90" customWidth="1"/>
    <col min="783" max="783" width="3.140625" style="90" customWidth="1"/>
    <col min="784" max="784" width="2.5703125" style="90" customWidth="1"/>
    <col min="785" max="786" width="2.28515625" style="90" customWidth="1"/>
    <col min="787" max="787" width="1.42578125" style="90" customWidth="1"/>
    <col min="788" max="788" width="2.85546875" style="90" customWidth="1"/>
    <col min="789" max="789" width="2.42578125" style="90" customWidth="1"/>
    <col min="790" max="790" width="7.42578125" style="90" customWidth="1"/>
    <col min="791" max="791" width="3.42578125" style="90" customWidth="1"/>
    <col min="792" max="792" width="2.5703125" style="90" customWidth="1"/>
    <col min="793" max="793" width="4" style="90" customWidth="1"/>
    <col min="794" max="794" width="3" style="90" customWidth="1"/>
    <col min="795" max="795" width="3.85546875" style="90" customWidth="1"/>
    <col min="796" max="796" width="2.7109375" style="90" customWidth="1"/>
    <col min="797" max="797" width="3" style="90" customWidth="1"/>
    <col min="798" max="798" width="2.5703125" style="90" customWidth="1"/>
    <col min="799" max="799" width="5.85546875" style="90" customWidth="1"/>
    <col min="800" max="800" width="2.5703125" style="90" customWidth="1"/>
    <col min="801" max="801" width="2" style="90" customWidth="1"/>
    <col min="802" max="802" width="3.42578125" style="90" customWidth="1"/>
    <col min="803" max="803" width="9.140625" style="90"/>
    <col min="804" max="805" width="10.28515625" style="90" bestFit="1" customWidth="1"/>
    <col min="806" max="1023" width="9.140625" style="90"/>
    <col min="1024" max="1024" width="2.5703125" style="90" customWidth="1"/>
    <col min="1025" max="1025" width="2.85546875" style="90" customWidth="1"/>
    <col min="1026" max="1026" width="2.28515625" style="90" customWidth="1"/>
    <col min="1027" max="1028" width="2.5703125" style="90" customWidth="1"/>
    <col min="1029" max="1029" width="2.140625" style="90" customWidth="1"/>
    <col min="1030" max="1033" width="2.5703125" style="90" customWidth="1"/>
    <col min="1034" max="1034" width="2.28515625" style="90" customWidth="1"/>
    <col min="1035" max="1036" width="2.5703125" style="90" customWidth="1"/>
    <col min="1037" max="1037" width="2" style="90" customWidth="1"/>
    <col min="1038" max="1038" width="2.5703125" style="90" customWidth="1"/>
    <col min="1039" max="1039" width="3.140625" style="90" customWidth="1"/>
    <col min="1040" max="1040" width="2.5703125" style="90" customWidth="1"/>
    <col min="1041" max="1042" width="2.28515625" style="90" customWidth="1"/>
    <col min="1043" max="1043" width="1.42578125" style="90" customWidth="1"/>
    <col min="1044" max="1044" width="2.85546875" style="90" customWidth="1"/>
    <col min="1045" max="1045" width="2.42578125" style="90" customWidth="1"/>
    <col min="1046" max="1046" width="7.42578125" style="90" customWidth="1"/>
    <col min="1047" max="1047" width="3.42578125" style="90" customWidth="1"/>
    <col min="1048" max="1048" width="2.5703125" style="90" customWidth="1"/>
    <col min="1049" max="1049" width="4" style="90" customWidth="1"/>
    <col min="1050" max="1050" width="3" style="90" customWidth="1"/>
    <col min="1051" max="1051" width="3.85546875" style="90" customWidth="1"/>
    <col min="1052" max="1052" width="2.7109375" style="90" customWidth="1"/>
    <col min="1053" max="1053" width="3" style="90" customWidth="1"/>
    <col min="1054" max="1054" width="2.5703125" style="90" customWidth="1"/>
    <col min="1055" max="1055" width="5.85546875" style="90" customWidth="1"/>
    <col min="1056" max="1056" width="2.5703125" style="90" customWidth="1"/>
    <col min="1057" max="1057" width="2" style="90" customWidth="1"/>
    <col min="1058" max="1058" width="3.42578125" style="90" customWidth="1"/>
    <col min="1059" max="1059" width="9.140625" style="90"/>
    <col min="1060" max="1061" width="10.28515625" style="90" bestFit="1" customWidth="1"/>
    <col min="1062" max="1279" width="9.140625" style="90"/>
    <col min="1280" max="1280" width="2.5703125" style="90" customWidth="1"/>
    <col min="1281" max="1281" width="2.85546875" style="90" customWidth="1"/>
    <col min="1282" max="1282" width="2.28515625" style="90" customWidth="1"/>
    <col min="1283" max="1284" width="2.5703125" style="90" customWidth="1"/>
    <col min="1285" max="1285" width="2.140625" style="90" customWidth="1"/>
    <col min="1286" max="1289" width="2.5703125" style="90" customWidth="1"/>
    <col min="1290" max="1290" width="2.28515625" style="90" customWidth="1"/>
    <col min="1291" max="1292" width="2.5703125" style="90" customWidth="1"/>
    <col min="1293" max="1293" width="2" style="90" customWidth="1"/>
    <col min="1294" max="1294" width="2.5703125" style="90" customWidth="1"/>
    <col min="1295" max="1295" width="3.140625" style="90" customWidth="1"/>
    <col min="1296" max="1296" width="2.5703125" style="90" customWidth="1"/>
    <col min="1297" max="1298" width="2.28515625" style="90" customWidth="1"/>
    <col min="1299" max="1299" width="1.42578125" style="90" customWidth="1"/>
    <col min="1300" max="1300" width="2.85546875" style="90" customWidth="1"/>
    <col min="1301" max="1301" width="2.42578125" style="90" customWidth="1"/>
    <col min="1302" max="1302" width="7.42578125" style="90" customWidth="1"/>
    <col min="1303" max="1303" width="3.42578125" style="90" customWidth="1"/>
    <col min="1304" max="1304" width="2.5703125" style="90" customWidth="1"/>
    <col min="1305" max="1305" width="4" style="90" customWidth="1"/>
    <col min="1306" max="1306" width="3" style="90" customWidth="1"/>
    <col min="1307" max="1307" width="3.85546875" style="90" customWidth="1"/>
    <col min="1308" max="1308" width="2.7109375" style="90" customWidth="1"/>
    <col min="1309" max="1309" width="3" style="90" customWidth="1"/>
    <col min="1310" max="1310" width="2.5703125" style="90" customWidth="1"/>
    <col min="1311" max="1311" width="5.85546875" style="90" customWidth="1"/>
    <col min="1312" max="1312" width="2.5703125" style="90" customWidth="1"/>
    <col min="1313" max="1313" width="2" style="90" customWidth="1"/>
    <col min="1314" max="1314" width="3.42578125" style="90" customWidth="1"/>
    <col min="1315" max="1315" width="9.140625" style="90"/>
    <col min="1316" max="1317" width="10.28515625" style="90" bestFit="1" customWidth="1"/>
    <col min="1318" max="1535" width="9.140625" style="90"/>
    <col min="1536" max="1536" width="2.5703125" style="90" customWidth="1"/>
    <col min="1537" max="1537" width="2.85546875" style="90" customWidth="1"/>
    <col min="1538" max="1538" width="2.28515625" style="90" customWidth="1"/>
    <col min="1539" max="1540" width="2.5703125" style="90" customWidth="1"/>
    <col min="1541" max="1541" width="2.140625" style="90" customWidth="1"/>
    <col min="1542" max="1545" width="2.5703125" style="90" customWidth="1"/>
    <col min="1546" max="1546" width="2.28515625" style="90" customWidth="1"/>
    <col min="1547" max="1548" width="2.5703125" style="90" customWidth="1"/>
    <col min="1549" max="1549" width="2" style="90" customWidth="1"/>
    <col min="1550" max="1550" width="2.5703125" style="90" customWidth="1"/>
    <col min="1551" max="1551" width="3.140625" style="90" customWidth="1"/>
    <col min="1552" max="1552" width="2.5703125" style="90" customWidth="1"/>
    <col min="1553" max="1554" width="2.28515625" style="90" customWidth="1"/>
    <col min="1555" max="1555" width="1.42578125" style="90" customWidth="1"/>
    <col min="1556" max="1556" width="2.85546875" style="90" customWidth="1"/>
    <col min="1557" max="1557" width="2.42578125" style="90" customWidth="1"/>
    <col min="1558" max="1558" width="7.42578125" style="90" customWidth="1"/>
    <col min="1559" max="1559" width="3.42578125" style="90" customWidth="1"/>
    <col min="1560" max="1560" width="2.5703125" style="90" customWidth="1"/>
    <col min="1561" max="1561" width="4" style="90" customWidth="1"/>
    <col min="1562" max="1562" width="3" style="90" customWidth="1"/>
    <col min="1563" max="1563" width="3.85546875" style="90" customWidth="1"/>
    <col min="1564" max="1564" width="2.7109375" style="90" customWidth="1"/>
    <col min="1565" max="1565" width="3" style="90" customWidth="1"/>
    <col min="1566" max="1566" width="2.5703125" style="90" customWidth="1"/>
    <col min="1567" max="1567" width="5.85546875" style="90" customWidth="1"/>
    <col min="1568" max="1568" width="2.5703125" style="90" customWidth="1"/>
    <col min="1569" max="1569" width="2" style="90" customWidth="1"/>
    <col min="1570" max="1570" width="3.42578125" style="90" customWidth="1"/>
    <col min="1571" max="1571" width="9.140625" style="90"/>
    <col min="1572" max="1573" width="10.28515625" style="90" bestFit="1" customWidth="1"/>
    <col min="1574" max="1791" width="9.140625" style="90"/>
    <col min="1792" max="1792" width="2.5703125" style="90" customWidth="1"/>
    <col min="1793" max="1793" width="2.85546875" style="90" customWidth="1"/>
    <col min="1794" max="1794" width="2.28515625" style="90" customWidth="1"/>
    <col min="1795" max="1796" width="2.5703125" style="90" customWidth="1"/>
    <col min="1797" max="1797" width="2.140625" style="90" customWidth="1"/>
    <col min="1798" max="1801" width="2.5703125" style="90" customWidth="1"/>
    <col min="1802" max="1802" width="2.28515625" style="90" customWidth="1"/>
    <col min="1803" max="1804" width="2.5703125" style="90" customWidth="1"/>
    <col min="1805" max="1805" width="2" style="90" customWidth="1"/>
    <col min="1806" max="1806" width="2.5703125" style="90" customWidth="1"/>
    <col min="1807" max="1807" width="3.140625" style="90" customWidth="1"/>
    <col min="1808" max="1808" width="2.5703125" style="90" customWidth="1"/>
    <col min="1809" max="1810" width="2.28515625" style="90" customWidth="1"/>
    <col min="1811" max="1811" width="1.42578125" style="90" customWidth="1"/>
    <col min="1812" max="1812" width="2.85546875" style="90" customWidth="1"/>
    <col min="1813" max="1813" width="2.42578125" style="90" customWidth="1"/>
    <col min="1814" max="1814" width="7.42578125" style="90" customWidth="1"/>
    <col min="1815" max="1815" width="3.42578125" style="90" customWidth="1"/>
    <col min="1816" max="1816" width="2.5703125" style="90" customWidth="1"/>
    <col min="1817" max="1817" width="4" style="90" customWidth="1"/>
    <col min="1818" max="1818" width="3" style="90" customWidth="1"/>
    <col min="1819" max="1819" width="3.85546875" style="90" customWidth="1"/>
    <col min="1820" max="1820" width="2.7109375" style="90" customWidth="1"/>
    <col min="1821" max="1821" width="3" style="90" customWidth="1"/>
    <col min="1822" max="1822" width="2.5703125" style="90" customWidth="1"/>
    <col min="1823" max="1823" width="5.85546875" style="90" customWidth="1"/>
    <col min="1824" max="1824" width="2.5703125" style="90" customWidth="1"/>
    <col min="1825" max="1825" width="2" style="90" customWidth="1"/>
    <col min="1826" max="1826" width="3.42578125" style="90" customWidth="1"/>
    <col min="1827" max="1827" width="9.140625" style="90"/>
    <col min="1828" max="1829" width="10.28515625" style="90" bestFit="1" customWidth="1"/>
    <col min="1830" max="2047" width="9.140625" style="90"/>
    <col min="2048" max="2048" width="2.5703125" style="90" customWidth="1"/>
    <col min="2049" max="2049" width="2.85546875" style="90" customWidth="1"/>
    <col min="2050" max="2050" width="2.28515625" style="90" customWidth="1"/>
    <col min="2051" max="2052" width="2.5703125" style="90" customWidth="1"/>
    <col min="2053" max="2053" width="2.140625" style="90" customWidth="1"/>
    <col min="2054" max="2057" width="2.5703125" style="90" customWidth="1"/>
    <col min="2058" max="2058" width="2.28515625" style="90" customWidth="1"/>
    <col min="2059" max="2060" width="2.5703125" style="90" customWidth="1"/>
    <col min="2061" max="2061" width="2" style="90" customWidth="1"/>
    <col min="2062" max="2062" width="2.5703125" style="90" customWidth="1"/>
    <col min="2063" max="2063" width="3.140625" style="90" customWidth="1"/>
    <col min="2064" max="2064" width="2.5703125" style="90" customWidth="1"/>
    <col min="2065" max="2066" width="2.28515625" style="90" customWidth="1"/>
    <col min="2067" max="2067" width="1.42578125" style="90" customWidth="1"/>
    <col min="2068" max="2068" width="2.85546875" style="90" customWidth="1"/>
    <col min="2069" max="2069" width="2.42578125" style="90" customWidth="1"/>
    <col min="2070" max="2070" width="7.42578125" style="90" customWidth="1"/>
    <col min="2071" max="2071" width="3.42578125" style="90" customWidth="1"/>
    <col min="2072" max="2072" width="2.5703125" style="90" customWidth="1"/>
    <col min="2073" max="2073" width="4" style="90" customWidth="1"/>
    <col min="2074" max="2074" width="3" style="90" customWidth="1"/>
    <col min="2075" max="2075" width="3.85546875" style="90" customWidth="1"/>
    <col min="2076" max="2076" width="2.7109375" style="90" customWidth="1"/>
    <col min="2077" max="2077" width="3" style="90" customWidth="1"/>
    <col min="2078" max="2078" width="2.5703125" style="90" customWidth="1"/>
    <col min="2079" max="2079" width="5.85546875" style="90" customWidth="1"/>
    <col min="2080" max="2080" width="2.5703125" style="90" customWidth="1"/>
    <col min="2081" max="2081" width="2" style="90" customWidth="1"/>
    <col min="2082" max="2082" width="3.42578125" style="90" customWidth="1"/>
    <col min="2083" max="2083" width="9.140625" style="90"/>
    <col min="2084" max="2085" width="10.28515625" style="90" bestFit="1" customWidth="1"/>
    <col min="2086" max="2303" width="9.140625" style="90"/>
    <col min="2304" max="2304" width="2.5703125" style="90" customWidth="1"/>
    <col min="2305" max="2305" width="2.85546875" style="90" customWidth="1"/>
    <col min="2306" max="2306" width="2.28515625" style="90" customWidth="1"/>
    <col min="2307" max="2308" width="2.5703125" style="90" customWidth="1"/>
    <col min="2309" max="2309" width="2.140625" style="90" customWidth="1"/>
    <col min="2310" max="2313" width="2.5703125" style="90" customWidth="1"/>
    <col min="2314" max="2314" width="2.28515625" style="90" customWidth="1"/>
    <col min="2315" max="2316" width="2.5703125" style="90" customWidth="1"/>
    <col min="2317" max="2317" width="2" style="90" customWidth="1"/>
    <col min="2318" max="2318" width="2.5703125" style="90" customWidth="1"/>
    <col min="2319" max="2319" width="3.140625" style="90" customWidth="1"/>
    <col min="2320" max="2320" width="2.5703125" style="90" customWidth="1"/>
    <col min="2321" max="2322" width="2.28515625" style="90" customWidth="1"/>
    <col min="2323" max="2323" width="1.42578125" style="90" customWidth="1"/>
    <col min="2324" max="2324" width="2.85546875" style="90" customWidth="1"/>
    <col min="2325" max="2325" width="2.42578125" style="90" customWidth="1"/>
    <col min="2326" max="2326" width="7.42578125" style="90" customWidth="1"/>
    <col min="2327" max="2327" width="3.42578125" style="90" customWidth="1"/>
    <col min="2328" max="2328" width="2.5703125" style="90" customWidth="1"/>
    <col min="2329" max="2329" width="4" style="90" customWidth="1"/>
    <col min="2330" max="2330" width="3" style="90" customWidth="1"/>
    <col min="2331" max="2331" width="3.85546875" style="90" customWidth="1"/>
    <col min="2332" max="2332" width="2.7109375" style="90" customWidth="1"/>
    <col min="2333" max="2333" width="3" style="90" customWidth="1"/>
    <col min="2334" max="2334" width="2.5703125" style="90" customWidth="1"/>
    <col min="2335" max="2335" width="5.85546875" style="90" customWidth="1"/>
    <col min="2336" max="2336" width="2.5703125" style="90" customWidth="1"/>
    <col min="2337" max="2337" width="2" style="90" customWidth="1"/>
    <col min="2338" max="2338" width="3.42578125" style="90" customWidth="1"/>
    <col min="2339" max="2339" width="9.140625" style="90"/>
    <col min="2340" max="2341" width="10.28515625" style="90" bestFit="1" customWidth="1"/>
    <col min="2342" max="2559" width="9.140625" style="90"/>
    <col min="2560" max="2560" width="2.5703125" style="90" customWidth="1"/>
    <col min="2561" max="2561" width="2.85546875" style="90" customWidth="1"/>
    <col min="2562" max="2562" width="2.28515625" style="90" customWidth="1"/>
    <col min="2563" max="2564" width="2.5703125" style="90" customWidth="1"/>
    <col min="2565" max="2565" width="2.140625" style="90" customWidth="1"/>
    <col min="2566" max="2569" width="2.5703125" style="90" customWidth="1"/>
    <col min="2570" max="2570" width="2.28515625" style="90" customWidth="1"/>
    <col min="2571" max="2572" width="2.5703125" style="90" customWidth="1"/>
    <col min="2573" max="2573" width="2" style="90" customWidth="1"/>
    <col min="2574" max="2574" width="2.5703125" style="90" customWidth="1"/>
    <col min="2575" max="2575" width="3.140625" style="90" customWidth="1"/>
    <col min="2576" max="2576" width="2.5703125" style="90" customWidth="1"/>
    <col min="2577" max="2578" width="2.28515625" style="90" customWidth="1"/>
    <col min="2579" max="2579" width="1.42578125" style="90" customWidth="1"/>
    <col min="2580" max="2580" width="2.85546875" style="90" customWidth="1"/>
    <col min="2581" max="2581" width="2.42578125" style="90" customWidth="1"/>
    <col min="2582" max="2582" width="7.42578125" style="90" customWidth="1"/>
    <col min="2583" max="2583" width="3.42578125" style="90" customWidth="1"/>
    <col min="2584" max="2584" width="2.5703125" style="90" customWidth="1"/>
    <col min="2585" max="2585" width="4" style="90" customWidth="1"/>
    <col min="2586" max="2586" width="3" style="90" customWidth="1"/>
    <col min="2587" max="2587" width="3.85546875" style="90" customWidth="1"/>
    <col min="2588" max="2588" width="2.7109375" style="90" customWidth="1"/>
    <col min="2589" max="2589" width="3" style="90" customWidth="1"/>
    <col min="2590" max="2590" width="2.5703125" style="90" customWidth="1"/>
    <col min="2591" max="2591" width="5.85546875" style="90" customWidth="1"/>
    <col min="2592" max="2592" width="2.5703125" style="90" customWidth="1"/>
    <col min="2593" max="2593" width="2" style="90" customWidth="1"/>
    <col min="2594" max="2594" width="3.42578125" style="90" customWidth="1"/>
    <col min="2595" max="2595" width="9.140625" style="90"/>
    <col min="2596" max="2597" width="10.28515625" style="90" bestFit="1" customWidth="1"/>
    <col min="2598" max="2815" width="9.140625" style="90"/>
    <col min="2816" max="2816" width="2.5703125" style="90" customWidth="1"/>
    <col min="2817" max="2817" width="2.85546875" style="90" customWidth="1"/>
    <col min="2818" max="2818" width="2.28515625" style="90" customWidth="1"/>
    <col min="2819" max="2820" width="2.5703125" style="90" customWidth="1"/>
    <col min="2821" max="2821" width="2.140625" style="90" customWidth="1"/>
    <col min="2822" max="2825" width="2.5703125" style="90" customWidth="1"/>
    <col min="2826" max="2826" width="2.28515625" style="90" customWidth="1"/>
    <col min="2827" max="2828" width="2.5703125" style="90" customWidth="1"/>
    <col min="2829" max="2829" width="2" style="90" customWidth="1"/>
    <col min="2830" max="2830" width="2.5703125" style="90" customWidth="1"/>
    <col min="2831" max="2831" width="3.140625" style="90" customWidth="1"/>
    <col min="2832" max="2832" width="2.5703125" style="90" customWidth="1"/>
    <col min="2833" max="2834" width="2.28515625" style="90" customWidth="1"/>
    <col min="2835" max="2835" width="1.42578125" style="90" customWidth="1"/>
    <col min="2836" max="2836" width="2.85546875" style="90" customWidth="1"/>
    <col min="2837" max="2837" width="2.42578125" style="90" customWidth="1"/>
    <col min="2838" max="2838" width="7.42578125" style="90" customWidth="1"/>
    <col min="2839" max="2839" width="3.42578125" style="90" customWidth="1"/>
    <col min="2840" max="2840" width="2.5703125" style="90" customWidth="1"/>
    <col min="2841" max="2841" width="4" style="90" customWidth="1"/>
    <col min="2842" max="2842" width="3" style="90" customWidth="1"/>
    <col min="2843" max="2843" width="3.85546875" style="90" customWidth="1"/>
    <col min="2844" max="2844" width="2.7109375" style="90" customWidth="1"/>
    <col min="2845" max="2845" width="3" style="90" customWidth="1"/>
    <col min="2846" max="2846" width="2.5703125" style="90" customWidth="1"/>
    <col min="2847" max="2847" width="5.85546875" style="90" customWidth="1"/>
    <col min="2848" max="2848" width="2.5703125" style="90" customWidth="1"/>
    <col min="2849" max="2849" width="2" style="90" customWidth="1"/>
    <col min="2850" max="2850" width="3.42578125" style="90" customWidth="1"/>
    <col min="2851" max="2851" width="9.140625" style="90"/>
    <col min="2852" max="2853" width="10.28515625" style="90" bestFit="1" customWidth="1"/>
    <col min="2854" max="3071" width="9.140625" style="90"/>
    <col min="3072" max="3072" width="2.5703125" style="90" customWidth="1"/>
    <col min="3073" max="3073" width="2.85546875" style="90" customWidth="1"/>
    <col min="3074" max="3074" width="2.28515625" style="90" customWidth="1"/>
    <col min="3075" max="3076" width="2.5703125" style="90" customWidth="1"/>
    <col min="3077" max="3077" width="2.140625" style="90" customWidth="1"/>
    <col min="3078" max="3081" width="2.5703125" style="90" customWidth="1"/>
    <col min="3082" max="3082" width="2.28515625" style="90" customWidth="1"/>
    <col min="3083" max="3084" width="2.5703125" style="90" customWidth="1"/>
    <col min="3085" max="3085" width="2" style="90" customWidth="1"/>
    <col min="3086" max="3086" width="2.5703125" style="90" customWidth="1"/>
    <col min="3087" max="3087" width="3.140625" style="90" customWidth="1"/>
    <col min="3088" max="3088" width="2.5703125" style="90" customWidth="1"/>
    <col min="3089" max="3090" width="2.28515625" style="90" customWidth="1"/>
    <col min="3091" max="3091" width="1.42578125" style="90" customWidth="1"/>
    <col min="3092" max="3092" width="2.85546875" style="90" customWidth="1"/>
    <col min="3093" max="3093" width="2.42578125" style="90" customWidth="1"/>
    <col min="3094" max="3094" width="7.42578125" style="90" customWidth="1"/>
    <col min="3095" max="3095" width="3.42578125" style="90" customWidth="1"/>
    <col min="3096" max="3096" width="2.5703125" style="90" customWidth="1"/>
    <col min="3097" max="3097" width="4" style="90" customWidth="1"/>
    <col min="3098" max="3098" width="3" style="90" customWidth="1"/>
    <col min="3099" max="3099" width="3.85546875" style="90" customWidth="1"/>
    <col min="3100" max="3100" width="2.7109375" style="90" customWidth="1"/>
    <col min="3101" max="3101" width="3" style="90" customWidth="1"/>
    <col min="3102" max="3102" width="2.5703125" style="90" customWidth="1"/>
    <col min="3103" max="3103" width="5.85546875" style="90" customWidth="1"/>
    <col min="3104" max="3104" width="2.5703125" style="90" customWidth="1"/>
    <col min="3105" max="3105" width="2" style="90" customWidth="1"/>
    <col min="3106" max="3106" width="3.42578125" style="90" customWidth="1"/>
    <col min="3107" max="3107" width="9.140625" style="90"/>
    <col min="3108" max="3109" width="10.28515625" style="90" bestFit="1" customWidth="1"/>
    <col min="3110" max="3327" width="9.140625" style="90"/>
    <col min="3328" max="3328" width="2.5703125" style="90" customWidth="1"/>
    <col min="3329" max="3329" width="2.85546875" style="90" customWidth="1"/>
    <col min="3330" max="3330" width="2.28515625" style="90" customWidth="1"/>
    <col min="3331" max="3332" width="2.5703125" style="90" customWidth="1"/>
    <col min="3333" max="3333" width="2.140625" style="90" customWidth="1"/>
    <col min="3334" max="3337" width="2.5703125" style="90" customWidth="1"/>
    <col min="3338" max="3338" width="2.28515625" style="90" customWidth="1"/>
    <col min="3339" max="3340" width="2.5703125" style="90" customWidth="1"/>
    <col min="3341" max="3341" width="2" style="90" customWidth="1"/>
    <col min="3342" max="3342" width="2.5703125" style="90" customWidth="1"/>
    <col min="3343" max="3343" width="3.140625" style="90" customWidth="1"/>
    <col min="3344" max="3344" width="2.5703125" style="90" customWidth="1"/>
    <col min="3345" max="3346" width="2.28515625" style="90" customWidth="1"/>
    <col min="3347" max="3347" width="1.42578125" style="90" customWidth="1"/>
    <col min="3348" max="3348" width="2.85546875" style="90" customWidth="1"/>
    <col min="3349" max="3349" width="2.42578125" style="90" customWidth="1"/>
    <col min="3350" max="3350" width="7.42578125" style="90" customWidth="1"/>
    <col min="3351" max="3351" width="3.42578125" style="90" customWidth="1"/>
    <col min="3352" max="3352" width="2.5703125" style="90" customWidth="1"/>
    <col min="3353" max="3353" width="4" style="90" customWidth="1"/>
    <col min="3354" max="3354" width="3" style="90" customWidth="1"/>
    <col min="3355" max="3355" width="3.85546875" style="90" customWidth="1"/>
    <col min="3356" max="3356" width="2.7109375" style="90" customWidth="1"/>
    <col min="3357" max="3357" width="3" style="90" customWidth="1"/>
    <col min="3358" max="3358" width="2.5703125" style="90" customWidth="1"/>
    <col min="3359" max="3359" width="5.85546875" style="90" customWidth="1"/>
    <col min="3360" max="3360" width="2.5703125" style="90" customWidth="1"/>
    <col min="3361" max="3361" width="2" style="90" customWidth="1"/>
    <col min="3362" max="3362" width="3.42578125" style="90" customWidth="1"/>
    <col min="3363" max="3363" width="9.140625" style="90"/>
    <col min="3364" max="3365" width="10.28515625" style="90" bestFit="1" customWidth="1"/>
    <col min="3366" max="3583" width="9.140625" style="90"/>
    <col min="3584" max="3584" width="2.5703125" style="90" customWidth="1"/>
    <col min="3585" max="3585" width="2.85546875" style="90" customWidth="1"/>
    <col min="3586" max="3586" width="2.28515625" style="90" customWidth="1"/>
    <col min="3587" max="3588" width="2.5703125" style="90" customWidth="1"/>
    <col min="3589" max="3589" width="2.140625" style="90" customWidth="1"/>
    <col min="3590" max="3593" width="2.5703125" style="90" customWidth="1"/>
    <col min="3594" max="3594" width="2.28515625" style="90" customWidth="1"/>
    <col min="3595" max="3596" width="2.5703125" style="90" customWidth="1"/>
    <col min="3597" max="3597" width="2" style="90" customWidth="1"/>
    <col min="3598" max="3598" width="2.5703125" style="90" customWidth="1"/>
    <col min="3599" max="3599" width="3.140625" style="90" customWidth="1"/>
    <col min="3600" max="3600" width="2.5703125" style="90" customWidth="1"/>
    <col min="3601" max="3602" width="2.28515625" style="90" customWidth="1"/>
    <col min="3603" max="3603" width="1.42578125" style="90" customWidth="1"/>
    <col min="3604" max="3604" width="2.85546875" style="90" customWidth="1"/>
    <col min="3605" max="3605" width="2.42578125" style="90" customWidth="1"/>
    <col min="3606" max="3606" width="7.42578125" style="90" customWidth="1"/>
    <col min="3607" max="3607" width="3.42578125" style="90" customWidth="1"/>
    <col min="3608" max="3608" width="2.5703125" style="90" customWidth="1"/>
    <col min="3609" max="3609" width="4" style="90" customWidth="1"/>
    <col min="3610" max="3610" width="3" style="90" customWidth="1"/>
    <col min="3611" max="3611" width="3.85546875" style="90" customWidth="1"/>
    <col min="3612" max="3612" width="2.7109375" style="90" customWidth="1"/>
    <col min="3613" max="3613" width="3" style="90" customWidth="1"/>
    <col min="3614" max="3614" width="2.5703125" style="90" customWidth="1"/>
    <col min="3615" max="3615" width="5.85546875" style="90" customWidth="1"/>
    <col min="3616" max="3616" width="2.5703125" style="90" customWidth="1"/>
    <col min="3617" max="3617" width="2" style="90" customWidth="1"/>
    <col min="3618" max="3618" width="3.42578125" style="90" customWidth="1"/>
    <col min="3619" max="3619" width="9.140625" style="90"/>
    <col min="3620" max="3621" width="10.28515625" style="90" bestFit="1" customWidth="1"/>
    <col min="3622" max="3839" width="9.140625" style="90"/>
    <col min="3840" max="3840" width="2.5703125" style="90" customWidth="1"/>
    <col min="3841" max="3841" width="2.85546875" style="90" customWidth="1"/>
    <col min="3842" max="3842" width="2.28515625" style="90" customWidth="1"/>
    <col min="3843" max="3844" width="2.5703125" style="90" customWidth="1"/>
    <col min="3845" max="3845" width="2.140625" style="90" customWidth="1"/>
    <col min="3846" max="3849" width="2.5703125" style="90" customWidth="1"/>
    <col min="3850" max="3850" width="2.28515625" style="90" customWidth="1"/>
    <col min="3851" max="3852" width="2.5703125" style="90" customWidth="1"/>
    <col min="3853" max="3853" width="2" style="90" customWidth="1"/>
    <col min="3854" max="3854" width="2.5703125" style="90" customWidth="1"/>
    <col min="3855" max="3855" width="3.140625" style="90" customWidth="1"/>
    <col min="3856" max="3856" width="2.5703125" style="90" customWidth="1"/>
    <col min="3857" max="3858" width="2.28515625" style="90" customWidth="1"/>
    <col min="3859" max="3859" width="1.42578125" style="90" customWidth="1"/>
    <col min="3860" max="3860" width="2.85546875" style="90" customWidth="1"/>
    <col min="3861" max="3861" width="2.42578125" style="90" customWidth="1"/>
    <col min="3862" max="3862" width="7.42578125" style="90" customWidth="1"/>
    <col min="3863" max="3863" width="3.42578125" style="90" customWidth="1"/>
    <col min="3864" max="3864" width="2.5703125" style="90" customWidth="1"/>
    <col min="3865" max="3865" width="4" style="90" customWidth="1"/>
    <col min="3866" max="3866" width="3" style="90" customWidth="1"/>
    <col min="3867" max="3867" width="3.85546875" style="90" customWidth="1"/>
    <col min="3868" max="3868" width="2.7109375" style="90" customWidth="1"/>
    <col min="3869" max="3869" width="3" style="90" customWidth="1"/>
    <col min="3870" max="3870" width="2.5703125" style="90" customWidth="1"/>
    <col min="3871" max="3871" width="5.85546875" style="90" customWidth="1"/>
    <col min="3872" max="3872" width="2.5703125" style="90" customWidth="1"/>
    <col min="3873" max="3873" width="2" style="90" customWidth="1"/>
    <col min="3874" max="3874" width="3.42578125" style="90" customWidth="1"/>
    <col min="3875" max="3875" width="9.140625" style="90"/>
    <col min="3876" max="3877" width="10.28515625" style="90" bestFit="1" customWidth="1"/>
    <col min="3878" max="4095" width="9.140625" style="90"/>
    <col min="4096" max="4096" width="2.5703125" style="90" customWidth="1"/>
    <col min="4097" max="4097" width="2.85546875" style="90" customWidth="1"/>
    <col min="4098" max="4098" width="2.28515625" style="90" customWidth="1"/>
    <col min="4099" max="4100" width="2.5703125" style="90" customWidth="1"/>
    <col min="4101" max="4101" width="2.140625" style="90" customWidth="1"/>
    <col min="4102" max="4105" width="2.5703125" style="90" customWidth="1"/>
    <col min="4106" max="4106" width="2.28515625" style="90" customWidth="1"/>
    <col min="4107" max="4108" width="2.5703125" style="90" customWidth="1"/>
    <col min="4109" max="4109" width="2" style="90" customWidth="1"/>
    <col min="4110" max="4110" width="2.5703125" style="90" customWidth="1"/>
    <col min="4111" max="4111" width="3.140625" style="90" customWidth="1"/>
    <col min="4112" max="4112" width="2.5703125" style="90" customWidth="1"/>
    <col min="4113" max="4114" width="2.28515625" style="90" customWidth="1"/>
    <col min="4115" max="4115" width="1.42578125" style="90" customWidth="1"/>
    <col min="4116" max="4116" width="2.85546875" style="90" customWidth="1"/>
    <col min="4117" max="4117" width="2.42578125" style="90" customWidth="1"/>
    <col min="4118" max="4118" width="7.42578125" style="90" customWidth="1"/>
    <col min="4119" max="4119" width="3.42578125" style="90" customWidth="1"/>
    <col min="4120" max="4120" width="2.5703125" style="90" customWidth="1"/>
    <col min="4121" max="4121" width="4" style="90" customWidth="1"/>
    <col min="4122" max="4122" width="3" style="90" customWidth="1"/>
    <col min="4123" max="4123" width="3.85546875" style="90" customWidth="1"/>
    <col min="4124" max="4124" width="2.7109375" style="90" customWidth="1"/>
    <col min="4125" max="4125" width="3" style="90" customWidth="1"/>
    <col min="4126" max="4126" width="2.5703125" style="90" customWidth="1"/>
    <col min="4127" max="4127" width="5.85546875" style="90" customWidth="1"/>
    <col min="4128" max="4128" width="2.5703125" style="90" customWidth="1"/>
    <col min="4129" max="4129" width="2" style="90" customWidth="1"/>
    <col min="4130" max="4130" width="3.42578125" style="90" customWidth="1"/>
    <col min="4131" max="4131" width="9.140625" style="90"/>
    <col min="4132" max="4133" width="10.28515625" style="90" bestFit="1" customWidth="1"/>
    <col min="4134" max="4351" width="9.140625" style="90"/>
    <col min="4352" max="4352" width="2.5703125" style="90" customWidth="1"/>
    <col min="4353" max="4353" width="2.85546875" style="90" customWidth="1"/>
    <col min="4354" max="4354" width="2.28515625" style="90" customWidth="1"/>
    <col min="4355" max="4356" width="2.5703125" style="90" customWidth="1"/>
    <col min="4357" max="4357" width="2.140625" style="90" customWidth="1"/>
    <col min="4358" max="4361" width="2.5703125" style="90" customWidth="1"/>
    <col min="4362" max="4362" width="2.28515625" style="90" customWidth="1"/>
    <col min="4363" max="4364" width="2.5703125" style="90" customWidth="1"/>
    <col min="4365" max="4365" width="2" style="90" customWidth="1"/>
    <col min="4366" max="4366" width="2.5703125" style="90" customWidth="1"/>
    <col min="4367" max="4367" width="3.140625" style="90" customWidth="1"/>
    <col min="4368" max="4368" width="2.5703125" style="90" customWidth="1"/>
    <col min="4369" max="4370" width="2.28515625" style="90" customWidth="1"/>
    <col min="4371" max="4371" width="1.42578125" style="90" customWidth="1"/>
    <col min="4372" max="4372" width="2.85546875" style="90" customWidth="1"/>
    <col min="4373" max="4373" width="2.42578125" style="90" customWidth="1"/>
    <col min="4374" max="4374" width="7.42578125" style="90" customWidth="1"/>
    <col min="4375" max="4375" width="3.42578125" style="90" customWidth="1"/>
    <col min="4376" max="4376" width="2.5703125" style="90" customWidth="1"/>
    <col min="4377" max="4377" width="4" style="90" customWidth="1"/>
    <col min="4378" max="4378" width="3" style="90" customWidth="1"/>
    <col min="4379" max="4379" width="3.85546875" style="90" customWidth="1"/>
    <col min="4380" max="4380" width="2.7109375" style="90" customWidth="1"/>
    <col min="4381" max="4381" width="3" style="90" customWidth="1"/>
    <col min="4382" max="4382" width="2.5703125" style="90" customWidth="1"/>
    <col min="4383" max="4383" width="5.85546875" style="90" customWidth="1"/>
    <col min="4384" max="4384" width="2.5703125" style="90" customWidth="1"/>
    <col min="4385" max="4385" width="2" style="90" customWidth="1"/>
    <col min="4386" max="4386" width="3.42578125" style="90" customWidth="1"/>
    <col min="4387" max="4387" width="9.140625" style="90"/>
    <col min="4388" max="4389" width="10.28515625" style="90" bestFit="1" customWidth="1"/>
    <col min="4390" max="4607" width="9.140625" style="90"/>
    <col min="4608" max="4608" width="2.5703125" style="90" customWidth="1"/>
    <col min="4609" max="4609" width="2.85546875" style="90" customWidth="1"/>
    <col min="4610" max="4610" width="2.28515625" style="90" customWidth="1"/>
    <col min="4611" max="4612" width="2.5703125" style="90" customWidth="1"/>
    <col min="4613" max="4613" width="2.140625" style="90" customWidth="1"/>
    <col min="4614" max="4617" width="2.5703125" style="90" customWidth="1"/>
    <col min="4618" max="4618" width="2.28515625" style="90" customWidth="1"/>
    <col min="4619" max="4620" width="2.5703125" style="90" customWidth="1"/>
    <col min="4621" max="4621" width="2" style="90" customWidth="1"/>
    <col min="4622" max="4622" width="2.5703125" style="90" customWidth="1"/>
    <col min="4623" max="4623" width="3.140625" style="90" customWidth="1"/>
    <col min="4624" max="4624" width="2.5703125" style="90" customWidth="1"/>
    <col min="4625" max="4626" width="2.28515625" style="90" customWidth="1"/>
    <col min="4627" max="4627" width="1.42578125" style="90" customWidth="1"/>
    <col min="4628" max="4628" width="2.85546875" style="90" customWidth="1"/>
    <col min="4629" max="4629" width="2.42578125" style="90" customWidth="1"/>
    <col min="4630" max="4630" width="7.42578125" style="90" customWidth="1"/>
    <col min="4631" max="4631" width="3.42578125" style="90" customWidth="1"/>
    <col min="4632" max="4632" width="2.5703125" style="90" customWidth="1"/>
    <col min="4633" max="4633" width="4" style="90" customWidth="1"/>
    <col min="4634" max="4634" width="3" style="90" customWidth="1"/>
    <col min="4635" max="4635" width="3.85546875" style="90" customWidth="1"/>
    <col min="4636" max="4636" width="2.7109375" style="90" customWidth="1"/>
    <col min="4637" max="4637" width="3" style="90" customWidth="1"/>
    <col min="4638" max="4638" width="2.5703125" style="90" customWidth="1"/>
    <col min="4639" max="4639" width="5.85546875" style="90" customWidth="1"/>
    <col min="4640" max="4640" width="2.5703125" style="90" customWidth="1"/>
    <col min="4641" max="4641" width="2" style="90" customWidth="1"/>
    <col min="4642" max="4642" width="3.42578125" style="90" customWidth="1"/>
    <col min="4643" max="4643" width="9.140625" style="90"/>
    <col min="4644" max="4645" width="10.28515625" style="90" bestFit="1" customWidth="1"/>
    <col min="4646" max="4863" width="9.140625" style="90"/>
    <col min="4864" max="4864" width="2.5703125" style="90" customWidth="1"/>
    <col min="4865" max="4865" width="2.85546875" style="90" customWidth="1"/>
    <col min="4866" max="4866" width="2.28515625" style="90" customWidth="1"/>
    <col min="4867" max="4868" width="2.5703125" style="90" customWidth="1"/>
    <col min="4869" max="4869" width="2.140625" style="90" customWidth="1"/>
    <col min="4870" max="4873" width="2.5703125" style="90" customWidth="1"/>
    <col min="4874" max="4874" width="2.28515625" style="90" customWidth="1"/>
    <col min="4875" max="4876" width="2.5703125" style="90" customWidth="1"/>
    <col min="4877" max="4877" width="2" style="90" customWidth="1"/>
    <col min="4878" max="4878" width="2.5703125" style="90" customWidth="1"/>
    <col min="4879" max="4879" width="3.140625" style="90" customWidth="1"/>
    <col min="4880" max="4880" width="2.5703125" style="90" customWidth="1"/>
    <col min="4881" max="4882" width="2.28515625" style="90" customWidth="1"/>
    <col min="4883" max="4883" width="1.42578125" style="90" customWidth="1"/>
    <col min="4884" max="4884" width="2.85546875" style="90" customWidth="1"/>
    <col min="4885" max="4885" width="2.42578125" style="90" customWidth="1"/>
    <col min="4886" max="4886" width="7.42578125" style="90" customWidth="1"/>
    <col min="4887" max="4887" width="3.42578125" style="90" customWidth="1"/>
    <col min="4888" max="4888" width="2.5703125" style="90" customWidth="1"/>
    <col min="4889" max="4889" width="4" style="90" customWidth="1"/>
    <col min="4890" max="4890" width="3" style="90" customWidth="1"/>
    <col min="4891" max="4891" width="3.85546875" style="90" customWidth="1"/>
    <col min="4892" max="4892" width="2.7109375" style="90" customWidth="1"/>
    <col min="4893" max="4893" width="3" style="90" customWidth="1"/>
    <col min="4894" max="4894" width="2.5703125" style="90" customWidth="1"/>
    <col min="4895" max="4895" width="5.85546875" style="90" customWidth="1"/>
    <col min="4896" max="4896" width="2.5703125" style="90" customWidth="1"/>
    <col min="4897" max="4897" width="2" style="90" customWidth="1"/>
    <col min="4898" max="4898" width="3.42578125" style="90" customWidth="1"/>
    <col min="4899" max="4899" width="9.140625" style="90"/>
    <col min="4900" max="4901" width="10.28515625" style="90" bestFit="1" customWidth="1"/>
    <col min="4902" max="5119" width="9.140625" style="90"/>
    <col min="5120" max="5120" width="2.5703125" style="90" customWidth="1"/>
    <col min="5121" max="5121" width="2.85546875" style="90" customWidth="1"/>
    <col min="5122" max="5122" width="2.28515625" style="90" customWidth="1"/>
    <col min="5123" max="5124" width="2.5703125" style="90" customWidth="1"/>
    <col min="5125" max="5125" width="2.140625" style="90" customWidth="1"/>
    <col min="5126" max="5129" width="2.5703125" style="90" customWidth="1"/>
    <col min="5130" max="5130" width="2.28515625" style="90" customWidth="1"/>
    <col min="5131" max="5132" width="2.5703125" style="90" customWidth="1"/>
    <col min="5133" max="5133" width="2" style="90" customWidth="1"/>
    <col min="5134" max="5134" width="2.5703125" style="90" customWidth="1"/>
    <col min="5135" max="5135" width="3.140625" style="90" customWidth="1"/>
    <col min="5136" max="5136" width="2.5703125" style="90" customWidth="1"/>
    <col min="5137" max="5138" width="2.28515625" style="90" customWidth="1"/>
    <col min="5139" max="5139" width="1.42578125" style="90" customWidth="1"/>
    <col min="5140" max="5140" width="2.85546875" style="90" customWidth="1"/>
    <col min="5141" max="5141" width="2.42578125" style="90" customWidth="1"/>
    <col min="5142" max="5142" width="7.42578125" style="90" customWidth="1"/>
    <col min="5143" max="5143" width="3.42578125" style="90" customWidth="1"/>
    <col min="5144" max="5144" width="2.5703125" style="90" customWidth="1"/>
    <col min="5145" max="5145" width="4" style="90" customWidth="1"/>
    <col min="5146" max="5146" width="3" style="90" customWidth="1"/>
    <col min="5147" max="5147" width="3.85546875" style="90" customWidth="1"/>
    <col min="5148" max="5148" width="2.7109375" style="90" customWidth="1"/>
    <col min="5149" max="5149" width="3" style="90" customWidth="1"/>
    <col min="5150" max="5150" width="2.5703125" style="90" customWidth="1"/>
    <col min="5151" max="5151" width="5.85546875" style="90" customWidth="1"/>
    <col min="5152" max="5152" width="2.5703125" style="90" customWidth="1"/>
    <col min="5153" max="5153" width="2" style="90" customWidth="1"/>
    <col min="5154" max="5154" width="3.42578125" style="90" customWidth="1"/>
    <col min="5155" max="5155" width="9.140625" style="90"/>
    <col min="5156" max="5157" width="10.28515625" style="90" bestFit="1" customWidth="1"/>
    <col min="5158" max="5375" width="9.140625" style="90"/>
    <col min="5376" max="5376" width="2.5703125" style="90" customWidth="1"/>
    <col min="5377" max="5377" width="2.85546875" style="90" customWidth="1"/>
    <col min="5378" max="5378" width="2.28515625" style="90" customWidth="1"/>
    <col min="5379" max="5380" width="2.5703125" style="90" customWidth="1"/>
    <col min="5381" max="5381" width="2.140625" style="90" customWidth="1"/>
    <col min="5382" max="5385" width="2.5703125" style="90" customWidth="1"/>
    <col min="5386" max="5386" width="2.28515625" style="90" customWidth="1"/>
    <col min="5387" max="5388" width="2.5703125" style="90" customWidth="1"/>
    <col min="5389" max="5389" width="2" style="90" customWidth="1"/>
    <col min="5390" max="5390" width="2.5703125" style="90" customWidth="1"/>
    <col min="5391" max="5391" width="3.140625" style="90" customWidth="1"/>
    <col min="5392" max="5392" width="2.5703125" style="90" customWidth="1"/>
    <col min="5393" max="5394" width="2.28515625" style="90" customWidth="1"/>
    <col min="5395" max="5395" width="1.42578125" style="90" customWidth="1"/>
    <col min="5396" max="5396" width="2.85546875" style="90" customWidth="1"/>
    <col min="5397" max="5397" width="2.42578125" style="90" customWidth="1"/>
    <col min="5398" max="5398" width="7.42578125" style="90" customWidth="1"/>
    <col min="5399" max="5399" width="3.42578125" style="90" customWidth="1"/>
    <col min="5400" max="5400" width="2.5703125" style="90" customWidth="1"/>
    <col min="5401" max="5401" width="4" style="90" customWidth="1"/>
    <col min="5402" max="5402" width="3" style="90" customWidth="1"/>
    <col min="5403" max="5403" width="3.85546875" style="90" customWidth="1"/>
    <col min="5404" max="5404" width="2.7109375" style="90" customWidth="1"/>
    <col min="5405" max="5405" width="3" style="90" customWidth="1"/>
    <col min="5406" max="5406" width="2.5703125" style="90" customWidth="1"/>
    <col min="5407" max="5407" width="5.85546875" style="90" customWidth="1"/>
    <col min="5408" max="5408" width="2.5703125" style="90" customWidth="1"/>
    <col min="5409" max="5409" width="2" style="90" customWidth="1"/>
    <col min="5410" max="5410" width="3.42578125" style="90" customWidth="1"/>
    <col min="5411" max="5411" width="9.140625" style="90"/>
    <col min="5412" max="5413" width="10.28515625" style="90" bestFit="1" customWidth="1"/>
    <col min="5414" max="5631" width="9.140625" style="90"/>
    <col min="5632" max="5632" width="2.5703125" style="90" customWidth="1"/>
    <col min="5633" max="5633" width="2.85546875" style="90" customWidth="1"/>
    <col min="5634" max="5634" width="2.28515625" style="90" customWidth="1"/>
    <col min="5635" max="5636" width="2.5703125" style="90" customWidth="1"/>
    <col min="5637" max="5637" width="2.140625" style="90" customWidth="1"/>
    <col min="5638" max="5641" width="2.5703125" style="90" customWidth="1"/>
    <col min="5642" max="5642" width="2.28515625" style="90" customWidth="1"/>
    <col min="5643" max="5644" width="2.5703125" style="90" customWidth="1"/>
    <col min="5645" max="5645" width="2" style="90" customWidth="1"/>
    <col min="5646" max="5646" width="2.5703125" style="90" customWidth="1"/>
    <col min="5647" max="5647" width="3.140625" style="90" customWidth="1"/>
    <col min="5648" max="5648" width="2.5703125" style="90" customWidth="1"/>
    <col min="5649" max="5650" width="2.28515625" style="90" customWidth="1"/>
    <col min="5651" max="5651" width="1.42578125" style="90" customWidth="1"/>
    <col min="5652" max="5652" width="2.85546875" style="90" customWidth="1"/>
    <col min="5653" max="5653" width="2.42578125" style="90" customWidth="1"/>
    <col min="5654" max="5654" width="7.42578125" style="90" customWidth="1"/>
    <col min="5655" max="5655" width="3.42578125" style="90" customWidth="1"/>
    <col min="5656" max="5656" width="2.5703125" style="90" customWidth="1"/>
    <col min="5657" max="5657" width="4" style="90" customWidth="1"/>
    <col min="5658" max="5658" width="3" style="90" customWidth="1"/>
    <col min="5659" max="5659" width="3.85546875" style="90" customWidth="1"/>
    <col min="5660" max="5660" width="2.7109375" style="90" customWidth="1"/>
    <col min="5661" max="5661" width="3" style="90" customWidth="1"/>
    <col min="5662" max="5662" width="2.5703125" style="90" customWidth="1"/>
    <col min="5663" max="5663" width="5.85546875" style="90" customWidth="1"/>
    <col min="5664" max="5664" width="2.5703125" style="90" customWidth="1"/>
    <col min="5665" max="5665" width="2" style="90" customWidth="1"/>
    <col min="5666" max="5666" width="3.42578125" style="90" customWidth="1"/>
    <col min="5667" max="5667" width="9.140625" style="90"/>
    <col min="5668" max="5669" width="10.28515625" style="90" bestFit="1" customWidth="1"/>
    <col min="5670" max="5887" width="9.140625" style="90"/>
    <col min="5888" max="5888" width="2.5703125" style="90" customWidth="1"/>
    <col min="5889" max="5889" width="2.85546875" style="90" customWidth="1"/>
    <col min="5890" max="5890" width="2.28515625" style="90" customWidth="1"/>
    <col min="5891" max="5892" width="2.5703125" style="90" customWidth="1"/>
    <col min="5893" max="5893" width="2.140625" style="90" customWidth="1"/>
    <col min="5894" max="5897" width="2.5703125" style="90" customWidth="1"/>
    <col min="5898" max="5898" width="2.28515625" style="90" customWidth="1"/>
    <col min="5899" max="5900" width="2.5703125" style="90" customWidth="1"/>
    <col min="5901" max="5901" width="2" style="90" customWidth="1"/>
    <col min="5902" max="5902" width="2.5703125" style="90" customWidth="1"/>
    <col min="5903" max="5903" width="3.140625" style="90" customWidth="1"/>
    <col min="5904" max="5904" width="2.5703125" style="90" customWidth="1"/>
    <col min="5905" max="5906" width="2.28515625" style="90" customWidth="1"/>
    <col min="5907" max="5907" width="1.42578125" style="90" customWidth="1"/>
    <col min="5908" max="5908" width="2.85546875" style="90" customWidth="1"/>
    <col min="5909" max="5909" width="2.42578125" style="90" customWidth="1"/>
    <col min="5910" max="5910" width="7.42578125" style="90" customWidth="1"/>
    <col min="5911" max="5911" width="3.42578125" style="90" customWidth="1"/>
    <col min="5912" max="5912" width="2.5703125" style="90" customWidth="1"/>
    <col min="5913" max="5913" width="4" style="90" customWidth="1"/>
    <col min="5914" max="5914" width="3" style="90" customWidth="1"/>
    <col min="5915" max="5915" width="3.85546875" style="90" customWidth="1"/>
    <col min="5916" max="5916" width="2.7109375" style="90" customWidth="1"/>
    <col min="5917" max="5917" width="3" style="90" customWidth="1"/>
    <col min="5918" max="5918" width="2.5703125" style="90" customWidth="1"/>
    <col min="5919" max="5919" width="5.85546875" style="90" customWidth="1"/>
    <col min="5920" max="5920" width="2.5703125" style="90" customWidth="1"/>
    <col min="5921" max="5921" width="2" style="90" customWidth="1"/>
    <col min="5922" max="5922" width="3.42578125" style="90" customWidth="1"/>
    <col min="5923" max="5923" width="9.140625" style="90"/>
    <col min="5924" max="5925" width="10.28515625" style="90" bestFit="1" customWidth="1"/>
    <col min="5926" max="6143" width="9.140625" style="90"/>
    <col min="6144" max="6144" width="2.5703125" style="90" customWidth="1"/>
    <col min="6145" max="6145" width="2.85546875" style="90" customWidth="1"/>
    <col min="6146" max="6146" width="2.28515625" style="90" customWidth="1"/>
    <col min="6147" max="6148" width="2.5703125" style="90" customWidth="1"/>
    <col min="6149" max="6149" width="2.140625" style="90" customWidth="1"/>
    <col min="6150" max="6153" width="2.5703125" style="90" customWidth="1"/>
    <col min="6154" max="6154" width="2.28515625" style="90" customWidth="1"/>
    <col min="6155" max="6156" width="2.5703125" style="90" customWidth="1"/>
    <col min="6157" max="6157" width="2" style="90" customWidth="1"/>
    <col min="6158" max="6158" width="2.5703125" style="90" customWidth="1"/>
    <col min="6159" max="6159" width="3.140625" style="90" customWidth="1"/>
    <col min="6160" max="6160" width="2.5703125" style="90" customWidth="1"/>
    <col min="6161" max="6162" width="2.28515625" style="90" customWidth="1"/>
    <col min="6163" max="6163" width="1.42578125" style="90" customWidth="1"/>
    <col min="6164" max="6164" width="2.85546875" style="90" customWidth="1"/>
    <col min="6165" max="6165" width="2.42578125" style="90" customWidth="1"/>
    <col min="6166" max="6166" width="7.42578125" style="90" customWidth="1"/>
    <col min="6167" max="6167" width="3.42578125" style="90" customWidth="1"/>
    <col min="6168" max="6168" width="2.5703125" style="90" customWidth="1"/>
    <col min="6169" max="6169" width="4" style="90" customWidth="1"/>
    <col min="6170" max="6170" width="3" style="90" customWidth="1"/>
    <col min="6171" max="6171" width="3.85546875" style="90" customWidth="1"/>
    <col min="6172" max="6172" width="2.7109375" style="90" customWidth="1"/>
    <col min="6173" max="6173" width="3" style="90" customWidth="1"/>
    <col min="6174" max="6174" width="2.5703125" style="90" customWidth="1"/>
    <col min="6175" max="6175" width="5.85546875" style="90" customWidth="1"/>
    <col min="6176" max="6176" width="2.5703125" style="90" customWidth="1"/>
    <col min="6177" max="6177" width="2" style="90" customWidth="1"/>
    <col min="6178" max="6178" width="3.42578125" style="90" customWidth="1"/>
    <col min="6179" max="6179" width="9.140625" style="90"/>
    <col min="6180" max="6181" width="10.28515625" style="90" bestFit="1" customWidth="1"/>
    <col min="6182" max="6399" width="9.140625" style="90"/>
    <col min="6400" max="6400" width="2.5703125" style="90" customWidth="1"/>
    <col min="6401" max="6401" width="2.85546875" style="90" customWidth="1"/>
    <col min="6402" max="6402" width="2.28515625" style="90" customWidth="1"/>
    <col min="6403" max="6404" width="2.5703125" style="90" customWidth="1"/>
    <col min="6405" max="6405" width="2.140625" style="90" customWidth="1"/>
    <col min="6406" max="6409" width="2.5703125" style="90" customWidth="1"/>
    <col min="6410" max="6410" width="2.28515625" style="90" customWidth="1"/>
    <col min="6411" max="6412" width="2.5703125" style="90" customWidth="1"/>
    <col min="6413" max="6413" width="2" style="90" customWidth="1"/>
    <col min="6414" max="6414" width="2.5703125" style="90" customWidth="1"/>
    <col min="6415" max="6415" width="3.140625" style="90" customWidth="1"/>
    <col min="6416" max="6416" width="2.5703125" style="90" customWidth="1"/>
    <col min="6417" max="6418" width="2.28515625" style="90" customWidth="1"/>
    <col min="6419" max="6419" width="1.42578125" style="90" customWidth="1"/>
    <col min="6420" max="6420" width="2.85546875" style="90" customWidth="1"/>
    <col min="6421" max="6421" width="2.42578125" style="90" customWidth="1"/>
    <col min="6422" max="6422" width="7.42578125" style="90" customWidth="1"/>
    <col min="6423" max="6423" width="3.42578125" style="90" customWidth="1"/>
    <col min="6424" max="6424" width="2.5703125" style="90" customWidth="1"/>
    <col min="6425" max="6425" width="4" style="90" customWidth="1"/>
    <col min="6426" max="6426" width="3" style="90" customWidth="1"/>
    <col min="6427" max="6427" width="3.85546875" style="90" customWidth="1"/>
    <col min="6428" max="6428" width="2.7109375" style="90" customWidth="1"/>
    <col min="6429" max="6429" width="3" style="90" customWidth="1"/>
    <col min="6430" max="6430" width="2.5703125" style="90" customWidth="1"/>
    <col min="6431" max="6431" width="5.85546875" style="90" customWidth="1"/>
    <col min="6432" max="6432" width="2.5703125" style="90" customWidth="1"/>
    <col min="6433" max="6433" width="2" style="90" customWidth="1"/>
    <col min="6434" max="6434" width="3.42578125" style="90" customWidth="1"/>
    <col min="6435" max="6435" width="9.140625" style="90"/>
    <col min="6436" max="6437" width="10.28515625" style="90" bestFit="1" customWidth="1"/>
    <col min="6438" max="6655" width="9.140625" style="90"/>
    <col min="6656" max="6656" width="2.5703125" style="90" customWidth="1"/>
    <col min="6657" max="6657" width="2.85546875" style="90" customWidth="1"/>
    <col min="6658" max="6658" width="2.28515625" style="90" customWidth="1"/>
    <col min="6659" max="6660" width="2.5703125" style="90" customWidth="1"/>
    <col min="6661" max="6661" width="2.140625" style="90" customWidth="1"/>
    <col min="6662" max="6665" width="2.5703125" style="90" customWidth="1"/>
    <col min="6666" max="6666" width="2.28515625" style="90" customWidth="1"/>
    <col min="6667" max="6668" width="2.5703125" style="90" customWidth="1"/>
    <col min="6669" max="6669" width="2" style="90" customWidth="1"/>
    <col min="6670" max="6670" width="2.5703125" style="90" customWidth="1"/>
    <col min="6671" max="6671" width="3.140625" style="90" customWidth="1"/>
    <col min="6672" max="6672" width="2.5703125" style="90" customWidth="1"/>
    <col min="6673" max="6674" width="2.28515625" style="90" customWidth="1"/>
    <col min="6675" max="6675" width="1.42578125" style="90" customWidth="1"/>
    <col min="6676" max="6676" width="2.85546875" style="90" customWidth="1"/>
    <col min="6677" max="6677" width="2.42578125" style="90" customWidth="1"/>
    <col min="6678" max="6678" width="7.42578125" style="90" customWidth="1"/>
    <col min="6679" max="6679" width="3.42578125" style="90" customWidth="1"/>
    <col min="6680" max="6680" width="2.5703125" style="90" customWidth="1"/>
    <col min="6681" max="6681" width="4" style="90" customWidth="1"/>
    <col min="6682" max="6682" width="3" style="90" customWidth="1"/>
    <col min="6683" max="6683" width="3.85546875" style="90" customWidth="1"/>
    <col min="6684" max="6684" width="2.7109375" style="90" customWidth="1"/>
    <col min="6685" max="6685" width="3" style="90" customWidth="1"/>
    <col min="6686" max="6686" width="2.5703125" style="90" customWidth="1"/>
    <col min="6687" max="6687" width="5.85546875" style="90" customWidth="1"/>
    <col min="6688" max="6688" width="2.5703125" style="90" customWidth="1"/>
    <col min="6689" max="6689" width="2" style="90" customWidth="1"/>
    <col min="6690" max="6690" width="3.42578125" style="90" customWidth="1"/>
    <col min="6691" max="6691" width="9.140625" style="90"/>
    <col min="6692" max="6693" width="10.28515625" style="90" bestFit="1" customWidth="1"/>
    <col min="6694" max="6911" width="9.140625" style="90"/>
    <col min="6912" max="6912" width="2.5703125" style="90" customWidth="1"/>
    <col min="6913" max="6913" width="2.85546875" style="90" customWidth="1"/>
    <col min="6914" max="6914" width="2.28515625" style="90" customWidth="1"/>
    <col min="6915" max="6916" width="2.5703125" style="90" customWidth="1"/>
    <col min="6917" max="6917" width="2.140625" style="90" customWidth="1"/>
    <col min="6918" max="6921" width="2.5703125" style="90" customWidth="1"/>
    <col min="6922" max="6922" width="2.28515625" style="90" customWidth="1"/>
    <col min="6923" max="6924" width="2.5703125" style="90" customWidth="1"/>
    <col min="6925" max="6925" width="2" style="90" customWidth="1"/>
    <col min="6926" max="6926" width="2.5703125" style="90" customWidth="1"/>
    <col min="6927" max="6927" width="3.140625" style="90" customWidth="1"/>
    <col min="6928" max="6928" width="2.5703125" style="90" customWidth="1"/>
    <col min="6929" max="6930" width="2.28515625" style="90" customWidth="1"/>
    <col min="6931" max="6931" width="1.42578125" style="90" customWidth="1"/>
    <col min="6932" max="6932" width="2.85546875" style="90" customWidth="1"/>
    <col min="6933" max="6933" width="2.42578125" style="90" customWidth="1"/>
    <col min="6934" max="6934" width="7.42578125" style="90" customWidth="1"/>
    <col min="6935" max="6935" width="3.42578125" style="90" customWidth="1"/>
    <col min="6936" max="6936" width="2.5703125" style="90" customWidth="1"/>
    <col min="6937" max="6937" width="4" style="90" customWidth="1"/>
    <col min="6938" max="6938" width="3" style="90" customWidth="1"/>
    <col min="6939" max="6939" width="3.85546875" style="90" customWidth="1"/>
    <col min="6940" max="6940" width="2.7109375" style="90" customWidth="1"/>
    <col min="6941" max="6941" width="3" style="90" customWidth="1"/>
    <col min="6942" max="6942" width="2.5703125" style="90" customWidth="1"/>
    <col min="6943" max="6943" width="5.85546875" style="90" customWidth="1"/>
    <col min="6944" max="6944" width="2.5703125" style="90" customWidth="1"/>
    <col min="6945" max="6945" width="2" style="90" customWidth="1"/>
    <col min="6946" max="6946" width="3.42578125" style="90" customWidth="1"/>
    <col min="6947" max="6947" width="9.140625" style="90"/>
    <col min="6948" max="6949" width="10.28515625" style="90" bestFit="1" customWidth="1"/>
    <col min="6950" max="7167" width="9.140625" style="90"/>
    <col min="7168" max="7168" width="2.5703125" style="90" customWidth="1"/>
    <col min="7169" max="7169" width="2.85546875" style="90" customWidth="1"/>
    <col min="7170" max="7170" width="2.28515625" style="90" customWidth="1"/>
    <col min="7171" max="7172" width="2.5703125" style="90" customWidth="1"/>
    <col min="7173" max="7173" width="2.140625" style="90" customWidth="1"/>
    <col min="7174" max="7177" width="2.5703125" style="90" customWidth="1"/>
    <col min="7178" max="7178" width="2.28515625" style="90" customWidth="1"/>
    <col min="7179" max="7180" width="2.5703125" style="90" customWidth="1"/>
    <col min="7181" max="7181" width="2" style="90" customWidth="1"/>
    <col min="7182" max="7182" width="2.5703125" style="90" customWidth="1"/>
    <col min="7183" max="7183" width="3.140625" style="90" customWidth="1"/>
    <col min="7184" max="7184" width="2.5703125" style="90" customWidth="1"/>
    <col min="7185" max="7186" width="2.28515625" style="90" customWidth="1"/>
    <col min="7187" max="7187" width="1.42578125" style="90" customWidth="1"/>
    <col min="7188" max="7188" width="2.85546875" style="90" customWidth="1"/>
    <col min="7189" max="7189" width="2.42578125" style="90" customWidth="1"/>
    <col min="7190" max="7190" width="7.42578125" style="90" customWidth="1"/>
    <col min="7191" max="7191" width="3.42578125" style="90" customWidth="1"/>
    <col min="7192" max="7192" width="2.5703125" style="90" customWidth="1"/>
    <col min="7193" max="7193" width="4" style="90" customWidth="1"/>
    <col min="7194" max="7194" width="3" style="90" customWidth="1"/>
    <col min="7195" max="7195" width="3.85546875" style="90" customWidth="1"/>
    <col min="7196" max="7196" width="2.7109375" style="90" customWidth="1"/>
    <col min="7197" max="7197" width="3" style="90" customWidth="1"/>
    <col min="7198" max="7198" width="2.5703125" style="90" customWidth="1"/>
    <col min="7199" max="7199" width="5.85546875" style="90" customWidth="1"/>
    <col min="7200" max="7200" width="2.5703125" style="90" customWidth="1"/>
    <col min="7201" max="7201" width="2" style="90" customWidth="1"/>
    <col min="7202" max="7202" width="3.42578125" style="90" customWidth="1"/>
    <col min="7203" max="7203" width="9.140625" style="90"/>
    <col min="7204" max="7205" width="10.28515625" style="90" bestFit="1" customWidth="1"/>
    <col min="7206" max="7423" width="9.140625" style="90"/>
    <col min="7424" max="7424" width="2.5703125" style="90" customWidth="1"/>
    <col min="7425" max="7425" width="2.85546875" style="90" customWidth="1"/>
    <col min="7426" max="7426" width="2.28515625" style="90" customWidth="1"/>
    <col min="7427" max="7428" width="2.5703125" style="90" customWidth="1"/>
    <col min="7429" max="7429" width="2.140625" style="90" customWidth="1"/>
    <col min="7430" max="7433" width="2.5703125" style="90" customWidth="1"/>
    <col min="7434" max="7434" width="2.28515625" style="90" customWidth="1"/>
    <col min="7435" max="7436" width="2.5703125" style="90" customWidth="1"/>
    <col min="7437" max="7437" width="2" style="90" customWidth="1"/>
    <col min="7438" max="7438" width="2.5703125" style="90" customWidth="1"/>
    <col min="7439" max="7439" width="3.140625" style="90" customWidth="1"/>
    <col min="7440" max="7440" width="2.5703125" style="90" customWidth="1"/>
    <col min="7441" max="7442" width="2.28515625" style="90" customWidth="1"/>
    <col min="7443" max="7443" width="1.42578125" style="90" customWidth="1"/>
    <col min="7444" max="7444" width="2.85546875" style="90" customWidth="1"/>
    <col min="7445" max="7445" width="2.42578125" style="90" customWidth="1"/>
    <col min="7446" max="7446" width="7.42578125" style="90" customWidth="1"/>
    <col min="7447" max="7447" width="3.42578125" style="90" customWidth="1"/>
    <col min="7448" max="7448" width="2.5703125" style="90" customWidth="1"/>
    <col min="7449" max="7449" width="4" style="90" customWidth="1"/>
    <col min="7450" max="7450" width="3" style="90" customWidth="1"/>
    <col min="7451" max="7451" width="3.85546875" style="90" customWidth="1"/>
    <col min="7452" max="7452" width="2.7109375" style="90" customWidth="1"/>
    <col min="7453" max="7453" width="3" style="90" customWidth="1"/>
    <col min="7454" max="7454" width="2.5703125" style="90" customWidth="1"/>
    <col min="7455" max="7455" width="5.85546875" style="90" customWidth="1"/>
    <col min="7456" max="7456" width="2.5703125" style="90" customWidth="1"/>
    <col min="7457" max="7457" width="2" style="90" customWidth="1"/>
    <col min="7458" max="7458" width="3.42578125" style="90" customWidth="1"/>
    <col min="7459" max="7459" width="9.140625" style="90"/>
    <col min="7460" max="7461" width="10.28515625" style="90" bestFit="1" customWidth="1"/>
    <col min="7462" max="7679" width="9.140625" style="90"/>
    <col min="7680" max="7680" width="2.5703125" style="90" customWidth="1"/>
    <col min="7681" max="7681" width="2.85546875" style="90" customWidth="1"/>
    <col min="7682" max="7682" width="2.28515625" style="90" customWidth="1"/>
    <col min="7683" max="7684" width="2.5703125" style="90" customWidth="1"/>
    <col min="7685" max="7685" width="2.140625" style="90" customWidth="1"/>
    <col min="7686" max="7689" width="2.5703125" style="90" customWidth="1"/>
    <col min="7690" max="7690" width="2.28515625" style="90" customWidth="1"/>
    <col min="7691" max="7692" width="2.5703125" style="90" customWidth="1"/>
    <col min="7693" max="7693" width="2" style="90" customWidth="1"/>
    <col min="7694" max="7694" width="2.5703125" style="90" customWidth="1"/>
    <col min="7695" max="7695" width="3.140625" style="90" customWidth="1"/>
    <col min="7696" max="7696" width="2.5703125" style="90" customWidth="1"/>
    <col min="7697" max="7698" width="2.28515625" style="90" customWidth="1"/>
    <col min="7699" max="7699" width="1.42578125" style="90" customWidth="1"/>
    <col min="7700" max="7700" width="2.85546875" style="90" customWidth="1"/>
    <col min="7701" max="7701" width="2.42578125" style="90" customWidth="1"/>
    <col min="7702" max="7702" width="7.42578125" style="90" customWidth="1"/>
    <col min="7703" max="7703" width="3.42578125" style="90" customWidth="1"/>
    <col min="7704" max="7704" width="2.5703125" style="90" customWidth="1"/>
    <col min="7705" max="7705" width="4" style="90" customWidth="1"/>
    <col min="7706" max="7706" width="3" style="90" customWidth="1"/>
    <col min="7707" max="7707" width="3.85546875" style="90" customWidth="1"/>
    <col min="7708" max="7708" width="2.7109375" style="90" customWidth="1"/>
    <col min="7709" max="7709" width="3" style="90" customWidth="1"/>
    <col min="7710" max="7710" width="2.5703125" style="90" customWidth="1"/>
    <col min="7711" max="7711" width="5.85546875" style="90" customWidth="1"/>
    <col min="7712" max="7712" width="2.5703125" style="90" customWidth="1"/>
    <col min="7713" max="7713" width="2" style="90" customWidth="1"/>
    <col min="7714" max="7714" width="3.42578125" style="90" customWidth="1"/>
    <col min="7715" max="7715" width="9.140625" style="90"/>
    <col min="7716" max="7717" width="10.28515625" style="90" bestFit="1" customWidth="1"/>
    <col min="7718" max="7935" width="9.140625" style="90"/>
    <col min="7936" max="7936" width="2.5703125" style="90" customWidth="1"/>
    <col min="7937" max="7937" width="2.85546875" style="90" customWidth="1"/>
    <col min="7938" max="7938" width="2.28515625" style="90" customWidth="1"/>
    <col min="7939" max="7940" width="2.5703125" style="90" customWidth="1"/>
    <col min="7941" max="7941" width="2.140625" style="90" customWidth="1"/>
    <col min="7942" max="7945" width="2.5703125" style="90" customWidth="1"/>
    <col min="7946" max="7946" width="2.28515625" style="90" customWidth="1"/>
    <col min="7947" max="7948" width="2.5703125" style="90" customWidth="1"/>
    <col min="7949" max="7949" width="2" style="90" customWidth="1"/>
    <col min="7950" max="7950" width="2.5703125" style="90" customWidth="1"/>
    <col min="7951" max="7951" width="3.140625" style="90" customWidth="1"/>
    <col min="7952" max="7952" width="2.5703125" style="90" customWidth="1"/>
    <col min="7953" max="7954" width="2.28515625" style="90" customWidth="1"/>
    <col min="7955" max="7955" width="1.42578125" style="90" customWidth="1"/>
    <col min="7956" max="7956" width="2.85546875" style="90" customWidth="1"/>
    <col min="7957" max="7957" width="2.42578125" style="90" customWidth="1"/>
    <col min="7958" max="7958" width="7.42578125" style="90" customWidth="1"/>
    <col min="7959" max="7959" width="3.42578125" style="90" customWidth="1"/>
    <col min="7960" max="7960" width="2.5703125" style="90" customWidth="1"/>
    <col min="7961" max="7961" width="4" style="90" customWidth="1"/>
    <col min="7962" max="7962" width="3" style="90" customWidth="1"/>
    <col min="7963" max="7963" width="3.85546875" style="90" customWidth="1"/>
    <col min="7964" max="7964" width="2.7109375" style="90" customWidth="1"/>
    <col min="7965" max="7965" width="3" style="90" customWidth="1"/>
    <col min="7966" max="7966" width="2.5703125" style="90" customWidth="1"/>
    <col min="7967" max="7967" width="5.85546875" style="90" customWidth="1"/>
    <col min="7968" max="7968" width="2.5703125" style="90" customWidth="1"/>
    <col min="7969" max="7969" width="2" style="90" customWidth="1"/>
    <col min="7970" max="7970" width="3.42578125" style="90" customWidth="1"/>
    <col min="7971" max="7971" width="9.140625" style="90"/>
    <col min="7972" max="7973" width="10.28515625" style="90" bestFit="1" customWidth="1"/>
    <col min="7974" max="8191" width="9.140625" style="90"/>
    <col min="8192" max="8192" width="2.5703125" style="90" customWidth="1"/>
    <col min="8193" max="8193" width="2.85546875" style="90" customWidth="1"/>
    <col min="8194" max="8194" width="2.28515625" style="90" customWidth="1"/>
    <col min="8195" max="8196" width="2.5703125" style="90" customWidth="1"/>
    <col min="8197" max="8197" width="2.140625" style="90" customWidth="1"/>
    <col min="8198" max="8201" width="2.5703125" style="90" customWidth="1"/>
    <col min="8202" max="8202" width="2.28515625" style="90" customWidth="1"/>
    <col min="8203" max="8204" width="2.5703125" style="90" customWidth="1"/>
    <col min="8205" max="8205" width="2" style="90" customWidth="1"/>
    <col min="8206" max="8206" width="2.5703125" style="90" customWidth="1"/>
    <col min="8207" max="8207" width="3.140625" style="90" customWidth="1"/>
    <col min="8208" max="8208" width="2.5703125" style="90" customWidth="1"/>
    <col min="8209" max="8210" width="2.28515625" style="90" customWidth="1"/>
    <col min="8211" max="8211" width="1.42578125" style="90" customWidth="1"/>
    <col min="8212" max="8212" width="2.85546875" style="90" customWidth="1"/>
    <col min="8213" max="8213" width="2.42578125" style="90" customWidth="1"/>
    <col min="8214" max="8214" width="7.42578125" style="90" customWidth="1"/>
    <col min="8215" max="8215" width="3.42578125" style="90" customWidth="1"/>
    <col min="8216" max="8216" width="2.5703125" style="90" customWidth="1"/>
    <col min="8217" max="8217" width="4" style="90" customWidth="1"/>
    <col min="8218" max="8218" width="3" style="90" customWidth="1"/>
    <col min="8219" max="8219" width="3.85546875" style="90" customWidth="1"/>
    <col min="8220" max="8220" width="2.7109375" style="90" customWidth="1"/>
    <col min="8221" max="8221" width="3" style="90" customWidth="1"/>
    <col min="8222" max="8222" width="2.5703125" style="90" customWidth="1"/>
    <col min="8223" max="8223" width="5.85546875" style="90" customWidth="1"/>
    <col min="8224" max="8224" width="2.5703125" style="90" customWidth="1"/>
    <col min="8225" max="8225" width="2" style="90" customWidth="1"/>
    <col min="8226" max="8226" width="3.42578125" style="90" customWidth="1"/>
    <col min="8227" max="8227" width="9.140625" style="90"/>
    <col min="8228" max="8229" width="10.28515625" style="90" bestFit="1" customWidth="1"/>
    <col min="8230" max="8447" width="9.140625" style="90"/>
    <col min="8448" max="8448" width="2.5703125" style="90" customWidth="1"/>
    <col min="8449" max="8449" width="2.85546875" style="90" customWidth="1"/>
    <col min="8450" max="8450" width="2.28515625" style="90" customWidth="1"/>
    <col min="8451" max="8452" width="2.5703125" style="90" customWidth="1"/>
    <col min="8453" max="8453" width="2.140625" style="90" customWidth="1"/>
    <col min="8454" max="8457" width="2.5703125" style="90" customWidth="1"/>
    <col min="8458" max="8458" width="2.28515625" style="90" customWidth="1"/>
    <col min="8459" max="8460" width="2.5703125" style="90" customWidth="1"/>
    <col min="8461" max="8461" width="2" style="90" customWidth="1"/>
    <col min="8462" max="8462" width="2.5703125" style="90" customWidth="1"/>
    <col min="8463" max="8463" width="3.140625" style="90" customWidth="1"/>
    <col min="8464" max="8464" width="2.5703125" style="90" customWidth="1"/>
    <col min="8465" max="8466" width="2.28515625" style="90" customWidth="1"/>
    <col min="8467" max="8467" width="1.42578125" style="90" customWidth="1"/>
    <col min="8468" max="8468" width="2.85546875" style="90" customWidth="1"/>
    <col min="8469" max="8469" width="2.42578125" style="90" customWidth="1"/>
    <col min="8470" max="8470" width="7.42578125" style="90" customWidth="1"/>
    <col min="8471" max="8471" width="3.42578125" style="90" customWidth="1"/>
    <col min="8472" max="8472" width="2.5703125" style="90" customWidth="1"/>
    <col min="8473" max="8473" width="4" style="90" customWidth="1"/>
    <col min="8474" max="8474" width="3" style="90" customWidth="1"/>
    <col min="8475" max="8475" width="3.85546875" style="90" customWidth="1"/>
    <col min="8476" max="8476" width="2.7109375" style="90" customWidth="1"/>
    <col min="8477" max="8477" width="3" style="90" customWidth="1"/>
    <col min="8478" max="8478" width="2.5703125" style="90" customWidth="1"/>
    <col min="8479" max="8479" width="5.85546875" style="90" customWidth="1"/>
    <col min="8480" max="8480" width="2.5703125" style="90" customWidth="1"/>
    <col min="8481" max="8481" width="2" style="90" customWidth="1"/>
    <col min="8482" max="8482" width="3.42578125" style="90" customWidth="1"/>
    <col min="8483" max="8483" width="9.140625" style="90"/>
    <col min="8484" max="8485" width="10.28515625" style="90" bestFit="1" customWidth="1"/>
    <col min="8486" max="8703" width="9.140625" style="90"/>
    <col min="8704" max="8704" width="2.5703125" style="90" customWidth="1"/>
    <col min="8705" max="8705" width="2.85546875" style="90" customWidth="1"/>
    <col min="8706" max="8706" width="2.28515625" style="90" customWidth="1"/>
    <col min="8707" max="8708" width="2.5703125" style="90" customWidth="1"/>
    <col min="8709" max="8709" width="2.140625" style="90" customWidth="1"/>
    <col min="8710" max="8713" width="2.5703125" style="90" customWidth="1"/>
    <col min="8714" max="8714" width="2.28515625" style="90" customWidth="1"/>
    <col min="8715" max="8716" width="2.5703125" style="90" customWidth="1"/>
    <col min="8717" max="8717" width="2" style="90" customWidth="1"/>
    <col min="8718" max="8718" width="2.5703125" style="90" customWidth="1"/>
    <col min="8719" max="8719" width="3.140625" style="90" customWidth="1"/>
    <col min="8720" max="8720" width="2.5703125" style="90" customWidth="1"/>
    <col min="8721" max="8722" width="2.28515625" style="90" customWidth="1"/>
    <col min="8723" max="8723" width="1.42578125" style="90" customWidth="1"/>
    <col min="8724" max="8724" width="2.85546875" style="90" customWidth="1"/>
    <col min="8725" max="8725" width="2.42578125" style="90" customWidth="1"/>
    <col min="8726" max="8726" width="7.42578125" style="90" customWidth="1"/>
    <col min="8727" max="8727" width="3.42578125" style="90" customWidth="1"/>
    <col min="8728" max="8728" width="2.5703125" style="90" customWidth="1"/>
    <col min="8729" max="8729" width="4" style="90" customWidth="1"/>
    <col min="8730" max="8730" width="3" style="90" customWidth="1"/>
    <col min="8731" max="8731" width="3.85546875" style="90" customWidth="1"/>
    <col min="8732" max="8732" width="2.7109375" style="90" customWidth="1"/>
    <col min="8733" max="8733" width="3" style="90" customWidth="1"/>
    <col min="8734" max="8734" width="2.5703125" style="90" customWidth="1"/>
    <col min="8735" max="8735" width="5.85546875" style="90" customWidth="1"/>
    <col min="8736" max="8736" width="2.5703125" style="90" customWidth="1"/>
    <col min="8737" max="8737" width="2" style="90" customWidth="1"/>
    <col min="8738" max="8738" width="3.42578125" style="90" customWidth="1"/>
    <col min="8739" max="8739" width="9.140625" style="90"/>
    <col min="8740" max="8741" width="10.28515625" style="90" bestFit="1" customWidth="1"/>
    <col min="8742" max="8959" width="9.140625" style="90"/>
    <col min="8960" max="8960" width="2.5703125" style="90" customWidth="1"/>
    <col min="8961" max="8961" width="2.85546875" style="90" customWidth="1"/>
    <col min="8962" max="8962" width="2.28515625" style="90" customWidth="1"/>
    <col min="8963" max="8964" width="2.5703125" style="90" customWidth="1"/>
    <col min="8965" max="8965" width="2.140625" style="90" customWidth="1"/>
    <col min="8966" max="8969" width="2.5703125" style="90" customWidth="1"/>
    <col min="8970" max="8970" width="2.28515625" style="90" customWidth="1"/>
    <col min="8971" max="8972" width="2.5703125" style="90" customWidth="1"/>
    <col min="8973" max="8973" width="2" style="90" customWidth="1"/>
    <col min="8974" max="8974" width="2.5703125" style="90" customWidth="1"/>
    <col min="8975" max="8975" width="3.140625" style="90" customWidth="1"/>
    <col min="8976" max="8976" width="2.5703125" style="90" customWidth="1"/>
    <col min="8977" max="8978" width="2.28515625" style="90" customWidth="1"/>
    <col min="8979" max="8979" width="1.42578125" style="90" customWidth="1"/>
    <col min="8980" max="8980" width="2.85546875" style="90" customWidth="1"/>
    <col min="8981" max="8981" width="2.42578125" style="90" customWidth="1"/>
    <col min="8982" max="8982" width="7.42578125" style="90" customWidth="1"/>
    <col min="8983" max="8983" width="3.42578125" style="90" customWidth="1"/>
    <col min="8984" max="8984" width="2.5703125" style="90" customWidth="1"/>
    <col min="8985" max="8985" width="4" style="90" customWidth="1"/>
    <col min="8986" max="8986" width="3" style="90" customWidth="1"/>
    <col min="8987" max="8987" width="3.85546875" style="90" customWidth="1"/>
    <col min="8988" max="8988" width="2.7109375" style="90" customWidth="1"/>
    <col min="8989" max="8989" width="3" style="90" customWidth="1"/>
    <col min="8990" max="8990" width="2.5703125" style="90" customWidth="1"/>
    <col min="8991" max="8991" width="5.85546875" style="90" customWidth="1"/>
    <col min="8992" max="8992" width="2.5703125" style="90" customWidth="1"/>
    <col min="8993" max="8993" width="2" style="90" customWidth="1"/>
    <col min="8994" max="8994" width="3.42578125" style="90" customWidth="1"/>
    <col min="8995" max="8995" width="9.140625" style="90"/>
    <col min="8996" max="8997" width="10.28515625" style="90" bestFit="1" customWidth="1"/>
    <col min="8998" max="9215" width="9.140625" style="90"/>
    <col min="9216" max="9216" width="2.5703125" style="90" customWidth="1"/>
    <col min="9217" max="9217" width="2.85546875" style="90" customWidth="1"/>
    <col min="9218" max="9218" width="2.28515625" style="90" customWidth="1"/>
    <col min="9219" max="9220" width="2.5703125" style="90" customWidth="1"/>
    <col min="9221" max="9221" width="2.140625" style="90" customWidth="1"/>
    <col min="9222" max="9225" width="2.5703125" style="90" customWidth="1"/>
    <col min="9226" max="9226" width="2.28515625" style="90" customWidth="1"/>
    <col min="9227" max="9228" width="2.5703125" style="90" customWidth="1"/>
    <col min="9229" max="9229" width="2" style="90" customWidth="1"/>
    <col min="9230" max="9230" width="2.5703125" style="90" customWidth="1"/>
    <col min="9231" max="9231" width="3.140625" style="90" customWidth="1"/>
    <col min="9232" max="9232" width="2.5703125" style="90" customWidth="1"/>
    <col min="9233" max="9234" width="2.28515625" style="90" customWidth="1"/>
    <col min="9235" max="9235" width="1.42578125" style="90" customWidth="1"/>
    <col min="9236" max="9236" width="2.85546875" style="90" customWidth="1"/>
    <col min="9237" max="9237" width="2.42578125" style="90" customWidth="1"/>
    <col min="9238" max="9238" width="7.42578125" style="90" customWidth="1"/>
    <col min="9239" max="9239" width="3.42578125" style="90" customWidth="1"/>
    <col min="9240" max="9240" width="2.5703125" style="90" customWidth="1"/>
    <col min="9241" max="9241" width="4" style="90" customWidth="1"/>
    <col min="9242" max="9242" width="3" style="90" customWidth="1"/>
    <col min="9243" max="9243" width="3.85546875" style="90" customWidth="1"/>
    <col min="9244" max="9244" width="2.7109375" style="90" customWidth="1"/>
    <col min="9245" max="9245" width="3" style="90" customWidth="1"/>
    <col min="9246" max="9246" width="2.5703125" style="90" customWidth="1"/>
    <col min="9247" max="9247" width="5.85546875" style="90" customWidth="1"/>
    <col min="9248" max="9248" width="2.5703125" style="90" customWidth="1"/>
    <col min="9249" max="9249" width="2" style="90" customWidth="1"/>
    <col min="9250" max="9250" width="3.42578125" style="90" customWidth="1"/>
    <col min="9251" max="9251" width="9.140625" style="90"/>
    <col min="9252" max="9253" width="10.28515625" style="90" bestFit="1" customWidth="1"/>
    <col min="9254" max="9471" width="9.140625" style="90"/>
    <col min="9472" max="9472" width="2.5703125" style="90" customWidth="1"/>
    <col min="9473" max="9473" width="2.85546875" style="90" customWidth="1"/>
    <col min="9474" max="9474" width="2.28515625" style="90" customWidth="1"/>
    <col min="9475" max="9476" width="2.5703125" style="90" customWidth="1"/>
    <col min="9477" max="9477" width="2.140625" style="90" customWidth="1"/>
    <col min="9478" max="9481" width="2.5703125" style="90" customWidth="1"/>
    <col min="9482" max="9482" width="2.28515625" style="90" customWidth="1"/>
    <col min="9483" max="9484" width="2.5703125" style="90" customWidth="1"/>
    <col min="9485" max="9485" width="2" style="90" customWidth="1"/>
    <col min="9486" max="9486" width="2.5703125" style="90" customWidth="1"/>
    <col min="9487" max="9487" width="3.140625" style="90" customWidth="1"/>
    <col min="9488" max="9488" width="2.5703125" style="90" customWidth="1"/>
    <col min="9489" max="9490" width="2.28515625" style="90" customWidth="1"/>
    <col min="9491" max="9491" width="1.42578125" style="90" customWidth="1"/>
    <col min="9492" max="9492" width="2.85546875" style="90" customWidth="1"/>
    <col min="9493" max="9493" width="2.42578125" style="90" customWidth="1"/>
    <col min="9494" max="9494" width="7.42578125" style="90" customWidth="1"/>
    <col min="9495" max="9495" width="3.42578125" style="90" customWidth="1"/>
    <col min="9496" max="9496" width="2.5703125" style="90" customWidth="1"/>
    <col min="9497" max="9497" width="4" style="90" customWidth="1"/>
    <col min="9498" max="9498" width="3" style="90" customWidth="1"/>
    <col min="9499" max="9499" width="3.85546875" style="90" customWidth="1"/>
    <col min="9500" max="9500" width="2.7109375" style="90" customWidth="1"/>
    <col min="9501" max="9501" width="3" style="90" customWidth="1"/>
    <col min="9502" max="9502" width="2.5703125" style="90" customWidth="1"/>
    <col min="9503" max="9503" width="5.85546875" style="90" customWidth="1"/>
    <col min="9504" max="9504" width="2.5703125" style="90" customWidth="1"/>
    <col min="9505" max="9505" width="2" style="90" customWidth="1"/>
    <col min="9506" max="9506" width="3.42578125" style="90" customWidth="1"/>
    <col min="9507" max="9507" width="9.140625" style="90"/>
    <col min="9508" max="9509" width="10.28515625" style="90" bestFit="1" customWidth="1"/>
    <col min="9510" max="9727" width="9.140625" style="90"/>
    <col min="9728" max="9728" width="2.5703125" style="90" customWidth="1"/>
    <col min="9729" max="9729" width="2.85546875" style="90" customWidth="1"/>
    <col min="9730" max="9730" width="2.28515625" style="90" customWidth="1"/>
    <col min="9731" max="9732" width="2.5703125" style="90" customWidth="1"/>
    <col min="9733" max="9733" width="2.140625" style="90" customWidth="1"/>
    <col min="9734" max="9737" width="2.5703125" style="90" customWidth="1"/>
    <col min="9738" max="9738" width="2.28515625" style="90" customWidth="1"/>
    <col min="9739" max="9740" width="2.5703125" style="90" customWidth="1"/>
    <col min="9741" max="9741" width="2" style="90" customWidth="1"/>
    <col min="9742" max="9742" width="2.5703125" style="90" customWidth="1"/>
    <col min="9743" max="9743" width="3.140625" style="90" customWidth="1"/>
    <col min="9744" max="9744" width="2.5703125" style="90" customWidth="1"/>
    <col min="9745" max="9746" width="2.28515625" style="90" customWidth="1"/>
    <col min="9747" max="9747" width="1.42578125" style="90" customWidth="1"/>
    <col min="9748" max="9748" width="2.85546875" style="90" customWidth="1"/>
    <col min="9749" max="9749" width="2.42578125" style="90" customWidth="1"/>
    <col min="9750" max="9750" width="7.42578125" style="90" customWidth="1"/>
    <col min="9751" max="9751" width="3.42578125" style="90" customWidth="1"/>
    <col min="9752" max="9752" width="2.5703125" style="90" customWidth="1"/>
    <col min="9753" max="9753" width="4" style="90" customWidth="1"/>
    <col min="9754" max="9754" width="3" style="90" customWidth="1"/>
    <col min="9755" max="9755" width="3.85546875" style="90" customWidth="1"/>
    <col min="9756" max="9756" width="2.7109375" style="90" customWidth="1"/>
    <col min="9757" max="9757" width="3" style="90" customWidth="1"/>
    <col min="9758" max="9758" width="2.5703125" style="90" customWidth="1"/>
    <col min="9759" max="9759" width="5.85546875" style="90" customWidth="1"/>
    <col min="9760" max="9760" width="2.5703125" style="90" customWidth="1"/>
    <col min="9761" max="9761" width="2" style="90" customWidth="1"/>
    <col min="9762" max="9762" width="3.42578125" style="90" customWidth="1"/>
    <col min="9763" max="9763" width="9.140625" style="90"/>
    <col min="9764" max="9765" width="10.28515625" style="90" bestFit="1" customWidth="1"/>
    <col min="9766" max="9983" width="9.140625" style="90"/>
    <col min="9984" max="9984" width="2.5703125" style="90" customWidth="1"/>
    <col min="9985" max="9985" width="2.85546875" style="90" customWidth="1"/>
    <col min="9986" max="9986" width="2.28515625" style="90" customWidth="1"/>
    <col min="9987" max="9988" width="2.5703125" style="90" customWidth="1"/>
    <col min="9989" max="9989" width="2.140625" style="90" customWidth="1"/>
    <col min="9990" max="9993" width="2.5703125" style="90" customWidth="1"/>
    <col min="9994" max="9994" width="2.28515625" style="90" customWidth="1"/>
    <col min="9995" max="9996" width="2.5703125" style="90" customWidth="1"/>
    <col min="9997" max="9997" width="2" style="90" customWidth="1"/>
    <col min="9998" max="9998" width="2.5703125" style="90" customWidth="1"/>
    <col min="9999" max="9999" width="3.140625" style="90" customWidth="1"/>
    <col min="10000" max="10000" width="2.5703125" style="90" customWidth="1"/>
    <col min="10001" max="10002" width="2.28515625" style="90" customWidth="1"/>
    <col min="10003" max="10003" width="1.42578125" style="90" customWidth="1"/>
    <col min="10004" max="10004" width="2.85546875" style="90" customWidth="1"/>
    <col min="10005" max="10005" width="2.42578125" style="90" customWidth="1"/>
    <col min="10006" max="10006" width="7.42578125" style="90" customWidth="1"/>
    <col min="10007" max="10007" width="3.42578125" style="90" customWidth="1"/>
    <col min="10008" max="10008" width="2.5703125" style="90" customWidth="1"/>
    <col min="10009" max="10009" width="4" style="90" customWidth="1"/>
    <col min="10010" max="10010" width="3" style="90" customWidth="1"/>
    <col min="10011" max="10011" width="3.85546875" style="90" customWidth="1"/>
    <col min="10012" max="10012" width="2.7109375" style="90" customWidth="1"/>
    <col min="10013" max="10013" width="3" style="90" customWidth="1"/>
    <col min="10014" max="10014" width="2.5703125" style="90" customWidth="1"/>
    <col min="10015" max="10015" width="5.85546875" style="90" customWidth="1"/>
    <col min="10016" max="10016" width="2.5703125" style="90" customWidth="1"/>
    <col min="10017" max="10017" width="2" style="90" customWidth="1"/>
    <col min="10018" max="10018" width="3.42578125" style="90" customWidth="1"/>
    <col min="10019" max="10019" width="9.140625" style="90"/>
    <col min="10020" max="10021" width="10.28515625" style="90" bestFit="1" customWidth="1"/>
    <col min="10022" max="10239" width="9.140625" style="90"/>
    <col min="10240" max="10240" width="2.5703125" style="90" customWidth="1"/>
    <col min="10241" max="10241" width="2.85546875" style="90" customWidth="1"/>
    <col min="10242" max="10242" width="2.28515625" style="90" customWidth="1"/>
    <col min="10243" max="10244" width="2.5703125" style="90" customWidth="1"/>
    <col min="10245" max="10245" width="2.140625" style="90" customWidth="1"/>
    <col min="10246" max="10249" width="2.5703125" style="90" customWidth="1"/>
    <col min="10250" max="10250" width="2.28515625" style="90" customWidth="1"/>
    <col min="10251" max="10252" width="2.5703125" style="90" customWidth="1"/>
    <col min="10253" max="10253" width="2" style="90" customWidth="1"/>
    <col min="10254" max="10254" width="2.5703125" style="90" customWidth="1"/>
    <col min="10255" max="10255" width="3.140625" style="90" customWidth="1"/>
    <col min="10256" max="10256" width="2.5703125" style="90" customWidth="1"/>
    <col min="10257" max="10258" width="2.28515625" style="90" customWidth="1"/>
    <col min="10259" max="10259" width="1.42578125" style="90" customWidth="1"/>
    <col min="10260" max="10260" width="2.85546875" style="90" customWidth="1"/>
    <col min="10261" max="10261" width="2.42578125" style="90" customWidth="1"/>
    <col min="10262" max="10262" width="7.42578125" style="90" customWidth="1"/>
    <col min="10263" max="10263" width="3.42578125" style="90" customWidth="1"/>
    <col min="10264" max="10264" width="2.5703125" style="90" customWidth="1"/>
    <col min="10265" max="10265" width="4" style="90" customWidth="1"/>
    <col min="10266" max="10266" width="3" style="90" customWidth="1"/>
    <col min="10267" max="10267" width="3.85546875" style="90" customWidth="1"/>
    <col min="10268" max="10268" width="2.7109375" style="90" customWidth="1"/>
    <col min="10269" max="10269" width="3" style="90" customWidth="1"/>
    <col min="10270" max="10270" width="2.5703125" style="90" customWidth="1"/>
    <col min="10271" max="10271" width="5.85546875" style="90" customWidth="1"/>
    <col min="10272" max="10272" width="2.5703125" style="90" customWidth="1"/>
    <col min="10273" max="10273" width="2" style="90" customWidth="1"/>
    <col min="10274" max="10274" width="3.42578125" style="90" customWidth="1"/>
    <col min="10275" max="10275" width="9.140625" style="90"/>
    <col min="10276" max="10277" width="10.28515625" style="90" bestFit="1" customWidth="1"/>
    <col min="10278" max="10495" width="9.140625" style="90"/>
    <col min="10496" max="10496" width="2.5703125" style="90" customWidth="1"/>
    <col min="10497" max="10497" width="2.85546875" style="90" customWidth="1"/>
    <col min="10498" max="10498" width="2.28515625" style="90" customWidth="1"/>
    <col min="10499" max="10500" width="2.5703125" style="90" customWidth="1"/>
    <col min="10501" max="10501" width="2.140625" style="90" customWidth="1"/>
    <col min="10502" max="10505" width="2.5703125" style="90" customWidth="1"/>
    <col min="10506" max="10506" width="2.28515625" style="90" customWidth="1"/>
    <col min="10507" max="10508" width="2.5703125" style="90" customWidth="1"/>
    <col min="10509" max="10509" width="2" style="90" customWidth="1"/>
    <col min="10510" max="10510" width="2.5703125" style="90" customWidth="1"/>
    <col min="10511" max="10511" width="3.140625" style="90" customWidth="1"/>
    <col min="10512" max="10512" width="2.5703125" style="90" customWidth="1"/>
    <col min="10513" max="10514" width="2.28515625" style="90" customWidth="1"/>
    <col min="10515" max="10515" width="1.42578125" style="90" customWidth="1"/>
    <col min="10516" max="10516" width="2.85546875" style="90" customWidth="1"/>
    <col min="10517" max="10517" width="2.42578125" style="90" customWidth="1"/>
    <col min="10518" max="10518" width="7.42578125" style="90" customWidth="1"/>
    <col min="10519" max="10519" width="3.42578125" style="90" customWidth="1"/>
    <col min="10520" max="10520" width="2.5703125" style="90" customWidth="1"/>
    <col min="10521" max="10521" width="4" style="90" customWidth="1"/>
    <col min="10522" max="10522" width="3" style="90" customWidth="1"/>
    <col min="10523" max="10523" width="3.85546875" style="90" customWidth="1"/>
    <col min="10524" max="10524" width="2.7109375" style="90" customWidth="1"/>
    <col min="10525" max="10525" width="3" style="90" customWidth="1"/>
    <col min="10526" max="10526" width="2.5703125" style="90" customWidth="1"/>
    <col min="10527" max="10527" width="5.85546875" style="90" customWidth="1"/>
    <col min="10528" max="10528" width="2.5703125" style="90" customWidth="1"/>
    <col min="10529" max="10529" width="2" style="90" customWidth="1"/>
    <col min="10530" max="10530" width="3.42578125" style="90" customWidth="1"/>
    <col min="10531" max="10531" width="9.140625" style="90"/>
    <col min="10532" max="10533" width="10.28515625" style="90" bestFit="1" customWidth="1"/>
    <col min="10534" max="10751" width="9.140625" style="90"/>
    <col min="10752" max="10752" width="2.5703125" style="90" customWidth="1"/>
    <col min="10753" max="10753" width="2.85546875" style="90" customWidth="1"/>
    <col min="10754" max="10754" width="2.28515625" style="90" customWidth="1"/>
    <col min="10755" max="10756" width="2.5703125" style="90" customWidth="1"/>
    <col min="10757" max="10757" width="2.140625" style="90" customWidth="1"/>
    <col min="10758" max="10761" width="2.5703125" style="90" customWidth="1"/>
    <col min="10762" max="10762" width="2.28515625" style="90" customWidth="1"/>
    <col min="10763" max="10764" width="2.5703125" style="90" customWidth="1"/>
    <col min="10765" max="10765" width="2" style="90" customWidth="1"/>
    <col min="10766" max="10766" width="2.5703125" style="90" customWidth="1"/>
    <col min="10767" max="10767" width="3.140625" style="90" customWidth="1"/>
    <col min="10768" max="10768" width="2.5703125" style="90" customWidth="1"/>
    <col min="10769" max="10770" width="2.28515625" style="90" customWidth="1"/>
    <col min="10771" max="10771" width="1.42578125" style="90" customWidth="1"/>
    <col min="10772" max="10772" width="2.85546875" style="90" customWidth="1"/>
    <col min="10773" max="10773" width="2.42578125" style="90" customWidth="1"/>
    <col min="10774" max="10774" width="7.42578125" style="90" customWidth="1"/>
    <col min="10775" max="10775" width="3.42578125" style="90" customWidth="1"/>
    <col min="10776" max="10776" width="2.5703125" style="90" customWidth="1"/>
    <col min="10777" max="10777" width="4" style="90" customWidth="1"/>
    <col min="10778" max="10778" width="3" style="90" customWidth="1"/>
    <col min="10779" max="10779" width="3.85546875" style="90" customWidth="1"/>
    <col min="10780" max="10780" width="2.7109375" style="90" customWidth="1"/>
    <col min="10781" max="10781" width="3" style="90" customWidth="1"/>
    <col min="10782" max="10782" width="2.5703125" style="90" customWidth="1"/>
    <col min="10783" max="10783" width="5.85546875" style="90" customWidth="1"/>
    <col min="10784" max="10784" width="2.5703125" style="90" customWidth="1"/>
    <col min="10785" max="10785" width="2" style="90" customWidth="1"/>
    <col min="10786" max="10786" width="3.42578125" style="90" customWidth="1"/>
    <col min="10787" max="10787" width="9.140625" style="90"/>
    <col min="10788" max="10789" width="10.28515625" style="90" bestFit="1" customWidth="1"/>
    <col min="10790" max="11007" width="9.140625" style="90"/>
    <col min="11008" max="11008" width="2.5703125" style="90" customWidth="1"/>
    <col min="11009" max="11009" width="2.85546875" style="90" customWidth="1"/>
    <col min="11010" max="11010" width="2.28515625" style="90" customWidth="1"/>
    <col min="11011" max="11012" width="2.5703125" style="90" customWidth="1"/>
    <col min="11013" max="11013" width="2.140625" style="90" customWidth="1"/>
    <col min="11014" max="11017" width="2.5703125" style="90" customWidth="1"/>
    <col min="11018" max="11018" width="2.28515625" style="90" customWidth="1"/>
    <col min="11019" max="11020" width="2.5703125" style="90" customWidth="1"/>
    <col min="11021" max="11021" width="2" style="90" customWidth="1"/>
    <col min="11022" max="11022" width="2.5703125" style="90" customWidth="1"/>
    <col min="11023" max="11023" width="3.140625" style="90" customWidth="1"/>
    <col min="11024" max="11024" width="2.5703125" style="90" customWidth="1"/>
    <col min="11025" max="11026" width="2.28515625" style="90" customWidth="1"/>
    <col min="11027" max="11027" width="1.42578125" style="90" customWidth="1"/>
    <col min="11028" max="11028" width="2.85546875" style="90" customWidth="1"/>
    <col min="11029" max="11029" width="2.42578125" style="90" customWidth="1"/>
    <col min="11030" max="11030" width="7.42578125" style="90" customWidth="1"/>
    <col min="11031" max="11031" width="3.42578125" style="90" customWidth="1"/>
    <col min="11032" max="11032" width="2.5703125" style="90" customWidth="1"/>
    <col min="11033" max="11033" width="4" style="90" customWidth="1"/>
    <col min="11034" max="11034" width="3" style="90" customWidth="1"/>
    <col min="11035" max="11035" width="3.85546875" style="90" customWidth="1"/>
    <col min="11036" max="11036" width="2.7109375" style="90" customWidth="1"/>
    <col min="11037" max="11037" width="3" style="90" customWidth="1"/>
    <col min="11038" max="11038" width="2.5703125" style="90" customWidth="1"/>
    <col min="11039" max="11039" width="5.85546875" style="90" customWidth="1"/>
    <col min="11040" max="11040" width="2.5703125" style="90" customWidth="1"/>
    <col min="11041" max="11041" width="2" style="90" customWidth="1"/>
    <col min="11042" max="11042" width="3.42578125" style="90" customWidth="1"/>
    <col min="11043" max="11043" width="9.140625" style="90"/>
    <col min="11044" max="11045" width="10.28515625" style="90" bestFit="1" customWidth="1"/>
    <col min="11046" max="11263" width="9.140625" style="90"/>
    <col min="11264" max="11264" width="2.5703125" style="90" customWidth="1"/>
    <col min="11265" max="11265" width="2.85546875" style="90" customWidth="1"/>
    <col min="11266" max="11266" width="2.28515625" style="90" customWidth="1"/>
    <col min="11267" max="11268" width="2.5703125" style="90" customWidth="1"/>
    <col min="11269" max="11269" width="2.140625" style="90" customWidth="1"/>
    <col min="11270" max="11273" width="2.5703125" style="90" customWidth="1"/>
    <col min="11274" max="11274" width="2.28515625" style="90" customWidth="1"/>
    <col min="11275" max="11276" width="2.5703125" style="90" customWidth="1"/>
    <col min="11277" max="11277" width="2" style="90" customWidth="1"/>
    <col min="11278" max="11278" width="2.5703125" style="90" customWidth="1"/>
    <col min="11279" max="11279" width="3.140625" style="90" customWidth="1"/>
    <col min="11280" max="11280" width="2.5703125" style="90" customWidth="1"/>
    <col min="11281" max="11282" width="2.28515625" style="90" customWidth="1"/>
    <col min="11283" max="11283" width="1.42578125" style="90" customWidth="1"/>
    <col min="11284" max="11284" width="2.85546875" style="90" customWidth="1"/>
    <col min="11285" max="11285" width="2.42578125" style="90" customWidth="1"/>
    <col min="11286" max="11286" width="7.42578125" style="90" customWidth="1"/>
    <col min="11287" max="11287" width="3.42578125" style="90" customWidth="1"/>
    <col min="11288" max="11288" width="2.5703125" style="90" customWidth="1"/>
    <col min="11289" max="11289" width="4" style="90" customWidth="1"/>
    <col min="11290" max="11290" width="3" style="90" customWidth="1"/>
    <col min="11291" max="11291" width="3.85546875" style="90" customWidth="1"/>
    <col min="11292" max="11292" width="2.7109375" style="90" customWidth="1"/>
    <col min="11293" max="11293" width="3" style="90" customWidth="1"/>
    <col min="11294" max="11294" width="2.5703125" style="90" customWidth="1"/>
    <col min="11295" max="11295" width="5.85546875" style="90" customWidth="1"/>
    <col min="11296" max="11296" width="2.5703125" style="90" customWidth="1"/>
    <col min="11297" max="11297" width="2" style="90" customWidth="1"/>
    <col min="11298" max="11298" width="3.42578125" style="90" customWidth="1"/>
    <col min="11299" max="11299" width="9.140625" style="90"/>
    <col min="11300" max="11301" width="10.28515625" style="90" bestFit="1" customWidth="1"/>
    <col min="11302" max="11519" width="9.140625" style="90"/>
    <col min="11520" max="11520" width="2.5703125" style="90" customWidth="1"/>
    <col min="11521" max="11521" width="2.85546875" style="90" customWidth="1"/>
    <col min="11522" max="11522" width="2.28515625" style="90" customWidth="1"/>
    <col min="11523" max="11524" width="2.5703125" style="90" customWidth="1"/>
    <col min="11525" max="11525" width="2.140625" style="90" customWidth="1"/>
    <col min="11526" max="11529" width="2.5703125" style="90" customWidth="1"/>
    <col min="11530" max="11530" width="2.28515625" style="90" customWidth="1"/>
    <col min="11531" max="11532" width="2.5703125" style="90" customWidth="1"/>
    <col min="11533" max="11533" width="2" style="90" customWidth="1"/>
    <col min="11534" max="11534" width="2.5703125" style="90" customWidth="1"/>
    <col min="11535" max="11535" width="3.140625" style="90" customWidth="1"/>
    <col min="11536" max="11536" width="2.5703125" style="90" customWidth="1"/>
    <col min="11537" max="11538" width="2.28515625" style="90" customWidth="1"/>
    <col min="11539" max="11539" width="1.42578125" style="90" customWidth="1"/>
    <col min="11540" max="11540" width="2.85546875" style="90" customWidth="1"/>
    <col min="11541" max="11541" width="2.42578125" style="90" customWidth="1"/>
    <col min="11542" max="11542" width="7.42578125" style="90" customWidth="1"/>
    <col min="11543" max="11543" width="3.42578125" style="90" customWidth="1"/>
    <col min="11544" max="11544" width="2.5703125" style="90" customWidth="1"/>
    <col min="11545" max="11545" width="4" style="90" customWidth="1"/>
    <col min="11546" max="11546" width="3" style="90" customWidth="1"/>
    <col min="11547" max="11547" width="3.85546875" style="90" customWidth="1"/>
    <col min="11548" max="11548" width="2.7109375" style="90" customWidth="1"/>
    <col min="11549" max="11549" width="3" style="90" customWidth="1"/>
    <col min="11550" max="11550" width="2.5703125" style="90" customWidth="1"/>
    <col min="11551" max="11551" width="5.85546875" style="90" customWidth="1"/>
    <col min="11552" max="11552" width="2.5703125" style="90" customWidth="1"/>
    <col min="11553" max="11553" width="2" style="90" customWidth="1"/>
    <col min="11554" max="11554" width="3.42578125" style="90" customWidth="1"/>
    <col min="11555" max="11555" width="9.140625" style="90"/>
    <col min="11556" max="11557" width="10.28515625" style="90" bestFit="1" customWidth="1"/>
    <col min="11558" max="11775" width="9.140625" style="90"/>
    <col min="11776" max="11776" width="2.5703125" style="90" customWidth="1"/>
    <col min="11777" max="11777" width="2.85546875" style="90" customWidth="1"/>
    <col min="11778" max="11778" width="2.28515625" style="90" customWidth="1"/>
    <col min="11779" max="11780" width="2.5703125" style="90" customWidth="1"/>
    <col min="11781" max="11781" width="2.140625" style="90" customWidth="1"/>
    <col min="11782" max="11785" width="2.5703125" style="90" customWidth="1"/>
    <col min="11786" max="11786" width="2.28515625" style="90" customWidth="1"/>
    <col min="11787" max="11788" width="2.5703125" style="90" customWidth="1"/>
    <col min="11789" max="11789" width="2" style="90" customWidth="1"/>
    <col min="11790" max="11790" width="2.5703125" style="90" customWidth="1"/>
    <col min="11791" max="11791" width="3.140625" style="90" customWidth="1"/>
    <col min="11792" max="11792" width="2.5703125" style="90" customWidth="1"/>
    <col min="11793" max="11794" width="2.28515625" style="90" customWidth="1"/>
    <col min="11795" max="11795" width="1.42578125" style="90" customWidth="1"/>
    <col min="11796" max="11796" width="2.85546875" style="90" customWidth="1"/>
    <col min="11797" max="11797" width="2.42578125" style="90" customWidth="1"/>
    <col min="11798" max="11798" width="7.42578125" style="90" customWidth="1"/>
    <col min="11799" max="11799" width="3.42578125" style="90" customWidth="1"/>
    <col min="11800" max="11800" width="2.5703125" style="90" customWidth="1"/>
    <col min="11801" max="11801" width="4" style="90" customWidth="1"/>
    <col min="11802" max="11802" width="3" style="90" customWidth="1"/>
    <col min="11803" max="11803" width="3.85546875" style="90" customWidth="1"/>
    <col min="11804" max="11804" width="2.7109375" style="90" customWidth="1"/>
    <col min="11805" max="11805" width="3" style="90" customWidth="1"/>
    <col min="11806" max="11806" width="2.5703125" style="90" customWidth="1"/>
    <col min="11807" max="11807" width="5.85546875" style="90" customWidth="1"/>
    <col min="11808" max="11808" width="2.5703125" style="90" customWidth="1"/>
    <col min="11809" max="11809" width="2" style="90" customWidth="1"/>
    <col min="11810" max="11810" width="3.42578125" style="90" customWidth="1"/>
    <col min="11811" max="11811" width="9.140625" style="90"/>
    <col min="11812" max="11813" width="10.28515625" style="90" bestFit="1" customWidth="1"/>
    <col min="11814" max="12031" width="9.140625" style="90"/>
    <col min="12032" max="12032" width="2.5703125" style="90" customWidth="1"/>
    <col min="12033" max="12033" width="2.85546875" style="90" customWidth="1"/>
    <col min="12034" max="12034" width="2.28515625" style="90" customWidth="1"/>
    <col min="12035" max="12036" width="2.5703125" style="90" customWidth="1"/>
    <col min="12037" max="12037" width="2.140625" style="90" customWidth="1"/>
    <col min="12038" max="12041" width="2.5703125" style="90" customWidth="1"/>
    <col min="12042" max="12042" width="2.28515625" style="90" customWidth="1"/>
    <col min="12043" max="12044" width="2.5703125" style="90" customWidth="1"/>
    <col min="12045" max="12045" width="2" style="90" customWidth="1"/>
    <col min="12046" max="12046" width="2.5703125" style="90" customWidth="1"/>
    <col min="12047" max="12047" width="3.140625" style="90" customWidth="1"/>
    <col min="12048" max="12048" width="2.5703125" style="90" customWidth="1"/>
    <col min="12049" max="12050" width="2.28515625" style="90" customWidth="1"/>
    <col min="12051" max="12051" width="1.42578125" style="90" customWidth="1"/>
    <col min="12052" max="12052" width="2.85546875" style="90" customWidth="1"/>
    <col min="12053" max="12053" width="2.42578125" style="90" customWidth="1"/>
    <col min="12054" max="12054" width="7.42578125" style="90" customWidth="1"/>
    <col min="12055" max="12055" width="3.42578125" style="90" customWidth="1"/>
    <col min="12056" max="12056" width="2.5703125" style="90" customWidth="1"/>
    <col min="12057" max="12057" width="4" style="90" customWidth="1"/>
    <col min="12058" max="12058" width="3" style="90" customWidth="1"/>
    <col min="12059" max="12059" width="3.85546875" style="90" customWidth="1"/>
    <col min="12060" max="12060" width="2.7109375" style="90" customWidth="1"/>
    <col min="12061" max="12061" width="3" style="90" customWidth="1"/>
    <col min="12062" max="12062" width="2.5703125" style="90" customWidth="1"/>
    <col min="12063" max="12063" width="5.85546875" style="90" customWidth="1"/>
    <col min="12064" max="12064" width="2.5703125" style="90" customWidth="1"/>
    <col min="12065" max="12065" width="2" style="90" customWidth="1"/>
    <col min="12066" max="12066" width="3.42578125" style="90" customWidth="1"/>
    <col min="12067" max="12067" width="9.140625" style="90"/>
    <col min="12068" max="12069" width="10.28515625" style="90" bestFit="1" customWidth="1"/>
    <col min="12070" max="12287" width="9.140625" style="90"/>
    <col min="12288" max="12288" width="2.5703125" style="90" customWidth="1"/>
    <col min="12289" max="12289" width="2.85546875" style="90" customWidth="1"/>
    <col min="12290" max="12290" width="2.28515625" style="90" customWidth="1"/>
    <col min="12291" max="12292" width="2.5703125" style="90" customWidth="1"/>
    <col min="12293" max="12293" width="2.140625" style="90" customWidth="1"/>
    <col min="12294" max="12297" width="2.5703125" style="90" customWidth="1"/>
    <col min="12298" max="12298" width="2.28515625" style="90" customWidth="1"/>
    <col min="12299" max="12300" width="2.5703125" style="90" customWidth="1"/>
    <col min="12301" max="12301" width="2" style="90" customWidth="1"/>
    <col min="12302" max="12302" width="2.5703125" style="90" customWidth="1"/>
    <col min="12303" max="12303" width="3.140625" style="90" customWidth="1"/>
    <col min="12304" max="12304" width="2.5703125" style="90" customWidth="1"/>
    <col min="12305" max="12306" width="2.28515625" style="90" customWidth="1"/>
    <col min="12307" max="12307" width="1.42578125" style="90" customWidth="1"/>
    <col min="12308" max="12308" width="2.85546875" style="90" customWidth="1"/>
    <col min="12309" max="12309" width="2.42578125" style="90" customWidth="1"/>
    <col min="12310" max="12310" width="7.42578125" style="90" customWidth="1"/>
    <col min="12311" max="12311" width="3.42578125" style="90" customWidth="1"/>
    <col min="12312" max="12312" width="2.5703125" style="90" customWidth="1"/>
    <col min="12313" max="12313" width="4" style="90" customWidth="1"/>
    <col min="12314" max="12314" width="3" style="90" customWidth="1"/>
    <col min="12315" max="12315" width="3.85546875" style="90" customWidth="1"/>
    <col min="12316" max="12316" width="2.7109375" style="90" customWidth="1"/>
    <col min="12317" max="12317" width="3" style="90" customWidth="1"/>
    <col min="12318" max="12318" width="2.5703125" style="90" customWidth="1"/>
    <col min="12319" max="12319" width="5.85546875" style="90" customWidth="1"/>
    <col min="12320" max="12320" width="2.5703125" style="90" customWidth="1"/>
    <col min="12321" max="12321" width="2" style="90" customWidth="1"/>
    <col min="12322" max="12322" width="3.42578125" style="90" customWidth="1"/>
    <col min="12323" max="12323" width="9.140625" style="90"/>
    <col min="12324" max="12325" width="10.28515625" style="90" bestFit="1" customWidth="1"/>
    <col min="12326" max="12543" width="9.140625" style="90"/>
    <col min="12544" max="12544" width="2.5703125" style="90" customWidth="1"/>
    <col min="12545" max="12545" width="2.85546875" style="90" customWidth="1"/>
    <col min="12546" max="12546" width="2.28515625" style="90" customWidth="1"/>
    <col min="12547" max="12548" width="2.5703125" style="90" customWidth="1"/>
    <col min="12549" max="12549" width="2.140625" style="90" customWidth="1"/>
    <col min="12550" max="12553" width="2.5703125" style="90" customWidth="1"/>
    <col min="12554" max="12554" width="2.28515625" style="90" customWidth="1"/>
    <col min="12555" max="12556" width="2.5703125" style="90" customWidth="1"/>
    <col min="12557" max="12557" width="2" style="90" customWidth="1"/>
    <col min="12558" max="12558" width="2.5703125" style="90" customWidth="1"/>
    <col min="12559" max="12559" width="3.140625" style="90" customWidth="1"/>
    <col min="12560" max="12560" width="2.5703125" style="90" customWidth="1"/>
    <col min="12561" max="12562" width="2.28515625" style="90" customWidth="1"/>
    <col min="12563" max="12563" width="1.42578125" style="90" customWidth="1"/>
    <col min="12564" max="12564" width="2.85546875" style="90" customWidth="1"/>
    <col min="12565" max="12565" width="2.42578125" style="90" customWidth="1"/>
    <col min="12566" max="12566" width="7.42578125" style="90" customWidth="1"/>
    <col min="12567" max="12567" width="3.42578125" style="90" customWidth="1"/>
    <col min="12568" max="12568" width="2.5703125" style="90" customWidth="1"/>
    <col min="12569" max="12569" width="4" style="90" customWidth="1"/>
    <col min="12570" max="12570" width="3" style="90" customWidth="1"/>
    <col min="12571" max="12571" width="3.85546875" style="90" customWidth="1"/>
    <col min="12572" max="12572" width="2.7109375" style="90" customWidth="1"/>
    <col min="12573" max="12573" width="3" style="90" customWidth="1"/>
    <col min="12574" max="12574" width="2.5703125" style="90" customWidth="1"/>
    <col min="12575" max="12575" width="5.85546875" style="90" customWidth="1"/>
    <col min="12576" max="12576" width="2.5703125" style="90" customWidth="1"/>
    <col min="12577" max="12577" width="2" style="90" customWidth="1"/>
    <col min="12578" max="12578" width="3.42578125" style="90" customWidth="1"/>
    <col min="12579" max="12579" width="9.140625" style="90"/>
    <col min="12580" max="12581" width="10.28515625" style="90" bestFit="1" customWidth="1"/>
    <col min="12582" max="12799" width="9.140625" style="90"/>
    <col min="12800" max="12800" width="2.5703125" style="90" customWidth="1"/>
    <col min="12801" max="12801" width="2.85546875" style="90" customWidth="1"/>
    <col min="12802" max="12802" width="2.28515625" style="90" customWidth="1"/>
    <col min="12803" max="12804" width="2.5703125" style="90" customWidth="1"/>
    <col min="12805" max="12805" width="2.140625" style="90" customWidth="1"/>
    <col min="12806" max="12809" width="2.5703125" style="90" customWidth="1"/>
    <col min="12810" max="12810" width="2.28515625" style="90" customWidth="1"/>
    <col min="12811" max="12812" width="2.5703125" style="90" customWidth="1"/>
    <col min="12813" max="12813" width="2" style="90" customWidth="1"/>
    <col min="12814" max="12814" width="2.5703125" style="90" customWidth="1"/>
    <col min="12815" max="12815" width="3.140625" style="90" customWidth="1"/>
    <col min="12816" max="12816" width="2.5703125" style="90" customWidth="1"/>
    <col min="12817" max="12818" width="2.28515625" style="90" customWidth="1"/>
    <col min="12819" max="12819" width="1.42578125" style="90" customWidth="1"/>
    <col min="12820" max="12820" width="2.85546875" style="90" customWidth="1"/>
    <col min="12821" max="12821" width="2.42578125" style="90" customWidth="1"/>
    <col min="12822" max="12822" width="7.42578125" style="90" customWidth="1"/>
    <col min="12823" max="12823" width="3.42578125" style="90" customWidth="1"/>
    <col min="12824" max="12824" width="2.5703125" style="90" customWidth="1"/>
    <col min="12825" max="12825" width="4" style="90" customWidth="1"/>
    <col min="12826" max="12826" width="3" style="90" customWidth="1"/>
    <col min="12827" max="12827" width="3.85546875" style="90" customWidth="1"/>
    <col min="12828" max="12828" width="2.7109375" style="90" customWidth="1"/>
    <col min="12829" max="12829" width="3" style="90" customWidth="1"/>
    <col min="12830" max="12830" width="2.5703125" style="90" customWidth="1"/>
    <col min="12831" max="12831" width="5.85546875" style="90" customWidth="1"/>
    <col min="12832" max="12832" width="2.5703125" style="90" customWidth="1"/>
    <col min="12833" max="12833" width="2" style="90" customWidth="1"/>
    <col min="12834" max="12834" width="3.42578125" style="90" customWidth="1"/>
    <col min="12835" max="12835" width="9.140625" style="90"/>
    <col min="12836" max="12837" width="10.28515625" style="90" bestFit="1" customWidth="1"/>
    <col min="12838" max="13055" width="9.140625" style="90"/>
    <col min="13056" max="13056" width="2.5703125" style="90" customWidth="1"/>
    <col min="13057" max="13057" width="2.85546875" style="90" customWidth="1"/>
    <col min="13058" max="13058" width="2.28515625" style="90" customWidth="1"/>
    <col min="13059" max="13060" width="2.5703125" style="90" customWidth="1"/>
    <col min="13061" max="13061" width="2.140625" style="90" customWidth="1"/>
    <col min="13062" max="13065" width="2.5703125" style="90" customWidth="1"/>
    <col min="13066" max="13066" width="2.28515625" style="90" customWidth="1"/>
    <col min="13067" max="13068" width="2.5703125" style="90" customWidth="1"/>
    <col min="13069" max="13069" width="2" style="90" customWidth="1"/>
    <col min="13070" max="13070" width="2.5703125" style="90" customWidth="1"/>
    <col min="13071" max="13071" width="3.140625" style="90" customWidth="1"/>
    <col min="13072" max="13072" width="2.5703125" style="90" customWidth="1"/>
    <col min="13073" max="13074" width="2.28515625" style="90" customWidth="1"/>
    <col min="13075" max="13075" width="1.42578125" style="90" customWidth="1"/>
    <col min="13076" max="13076" width="2.85546875" style="90" customWidth="1"/>
    <col min="13077" max="13077" width="2.42578125" style="90" customWidth="1"/>
    <col min="13078" max="13078" width="7.42578125" style="90" customWidth="1"/>
    <col min="13079" max="13079" width="3.42578125" style="90" customWidth="1"/>
    <col min="13080" max="13080" width="2.5703125" style="90" customWidth="1"/>
    <col min="13081" max="13081" width="4" style="90" customWidth="1"/>
    <col min="13082" max="13082" width="3" style="90" customWidth="1"/>
    <col min="13083" max="13083" width="3.85546875" style="90" customWidth="1"/>
    <col min="13084" max="13084" width="2.7109375" style="90" customWidth="1"/>
    <col min="13085" max="13085" width="3" style="90" customWidth="1"/>
    <col min="13086" max="13086" width="2.5703125" style="90" customWidth="1"/>
    <col min="13087" max="13087" width="5.85546875" style="90" customWidth="1"/>
    <col min="13088" max="13088" width="2.5703125" style="90" customWidth="1"/>
    <col min="13089" max="13089" width="2" style="90" customWidth="1"/>
    <col min="13090" max="13090" width="3.42578125" style="90" customWidth="1"/>
    <col min="13091" max="13091" width="9.140625" style="90"/>
    <col min="13092" max="13093" width="10.28515625" style="90" bestFit="1" customWidth="1"/>
    <col min="13094" max="13311" width="9.140625" style="90"/>
    <col min="13312" max="13312" width="2.5703125" style="90" customWidth="1"/>
    <col min="13313" max="13313" width="2.85546875" style="90" customWidth="1"/>
    <col min="13314" max="13314" width="2.28515625" style="90" customWidth="1"/>
    <col min="13315" max="13316" width="2.5703125" style="90" customWidth="1"/>
    <col min="13317" max="13317" width="2.140625" style="90" customWidth="1"/>
    <col min="13318" max="13321" width="2.5703125" style="90" customWidth="1"/>
    <col min="13322" max="13322" width="2.28515625" style="90" customWidth="1"/>
    <col min="13323" max="13324" width="2.5703125" style="90" customWidth="1"/>
    <col min="13325" max="13325" width="2" style="90" customWidth="1"/>
    <col min="13326" max="13326" width="2.5703125" style="90" customWidth="1"/>
    <col min="13327" max="13327" width="3.140625" style="90" customWidth="1"/>
    <col min="13328" max="13328" width="2.5703125" style="90" customWidth="1"/>
    <col min="13329" max="13330" width="2.28515625" style="90" customWidth="1"/>
    <col min="13331" max="13331" width="1.42578125" style="90" customWidth="1"/>
    <col min="13332" max="13332" width="2.85546875" style="90" customWidth="1"/>
    <col min="13333" max="13333" width="2.42578125" style="90" customWidth="1"/>
    <col min="13334" max="13334" width="7.42578125" style="90" customWidth="1"/>
    <col min="13335" max="13335" width="3.42578125" style="90" customWidth="1"/>
    <col min="13336" max="13336" width="2.5703125" style="90" customWidth="1"/>
    <col min="13337" max="13337" width="4" style="90" customWidth="1"/>
    <col min="13338" max="13338" width="3" style="90" customWidth="1"/>
    <col min="13339" max="13339" width="3.85546875" style="90" customWidth="1"/>
    <col min="13340" max="13340" width="2.7109375" style="90" customWidth="1"/>
    <col min="13341" max="13341" width="3" style="90" customWidth="1"/>
    <col min="13342" max="13342" width="2.5703125" style="90" customWidth="1"/>
    <col min="13343" max="13343" width="5.85546875" style="90" customWidth="1"/>
    <col min="13344" max="13344" width="2.5703125" style="90" customWidth="1"/>
    <col min="13345" max="13345" width="2" style="90" customWidth="1"/>
    <col min="13346" max="13346" width="3.42578125" style="90" customWidth="1"/>
    <col min="13347" max="13347" width="9.140625" style="90"/>
    <col min="13348" max="13349" width="10.28515625" style="90" bestFit="1" customWidth="1"/>
    <col min="13350" max="13567" width="9.140625" style="90"/>
    <col min="13568" max="13568" width="2.5703125" style="90" customWidth="1"/>
    <col min="13569" max="13569" width="2.85546875" style="90" customWidth="1"/>
    <col min="13570" max="13570" width="2.28515625" style="90" customWidth="1"/>
    <col min="13571" max="13572" width="2.5703125" style="90" customWidth="1"/>
    <col min="13573" max="13573" width="2.140625" style="90" customWidth="1"/>
    <col min="13574" max="13577" width="2.5703125" style="90" customWidth="1"/>
    <col min="13578" max="13578" width="2.28515625" style="90" customWidth="1"/>
    <col min="13579" max="13580" width="2.5703125" style="90" customWidth="1"/>
    <col min="13581" max="13581" width="2" style="90" customWidth="1"/>
    <col min="13582" max="13582" width="2.5703125" style="90" customWidth="1"/>
    <col min="13583" max="13583" width="3.140625" style="90" customWidth="1"/>
    <col min="13584" max="13584" width="2.5703125" style="90" customWidth="1"/>
    <col min="13585" max="13586" width="2.28515625" style="90" customWidth="1"/>
    <col min="13587" max="13587" width="1.42578125" style="90" customWidth="1"/>
    <col min="13588" max="13588" width="2.85546875" style="90" customWidth="1"/>
    <col min="13589" max="13589" width="2.42578125" style="90" customWidth="1"/>
    <col min="13590" max="13590" width="7.42578125" style="90" customWidth="1"/>
    <col min="13591" max="13591" width="3.42578125" style="90" customWidth="1"/>
    <col min="13592" max="13592" width="2.5703125" style="90" customWidth="1"/>
    <col min="13593" max="13593" width="4" style="90" customWidth="1"/>
    <col min="13594" max="13594" width="3" style="90" customWidth="1"/>
    <col min="13595" max="13595" width="3.85546875" style="90" customWidth="1"/>
    <col min="13596" max="13596" width="2.7109375" style="90" customWidth="1"/>
    <col min="13597" max="13597" width="3" style="90" customWidth="1"/>
    <col min="13598" max="13598" width="2.5703125" style="90" customWidth="1"/>
    <col min="13599" max="13599" width="5.85546875" style="90" customWidth="1"/>
    <col min="13600" max="13600" width="2.5703125" style="90" customWidth="1"/>
    <col min="13601" max="13601" width="2" style="90" customWidth="1"/>
    <col min="13602" max="13602" width="3.42578125" style="90" customWidth="1"/>
    <col min="13603" max="13603" width="9.140625" style="90"/>
    <col min="13604" max="13605" width="10.28515625" style="90" bestFit="1" customWidth="1"/>
    <col min="13606" max="13823" width="9.140625" style="90"/>
    <col min="13824" max="13824" width="2.5703125" style="90" customWidth="1"/>
    <col min="13825" max="13825" width="2.85546875" style="90" customWidth="1"/>
    <col min="13826" max="13826" width="2.28515625" style="90" customWidth="1"/>
    <col min="13827" max="13828" width="2.5703125" style="90" customWidth="1"/>
    <col min="13829" max="13829" width="2.140625" style="90" customWidth="1"/>
    <col min="13830" max="13833" width="2.5703125" style="90" customWidth="1"/>
    <col min="13834" max="13834" width="2.28515625" style="90" customWidth="1"/>
    <col min="13835" max="13836" width="2.5703125" style="90" customWidth="1"/>
    <col min="13837" max="13837" width="2" style="90" customWidth="1"/>
    <col min="13838" max="13838" width="2.5703125" style="90" customWidth="1"/>
    <col min="13839" max="13839" width="3.140625" style="90" customWidth="1"/>
    <col min="13840" max="13840" width="2.5703125" style="90" customWidth="1"/>
    <col min="13841" max="13842" width="2.28515625" style="90" customWidth="1"/>
    <col min="13843" max="13843" width="1.42578125" style="90" customWidth="1"/>
    <col min="13844" max="13844" width="2.85546875" style="90" customWidth="1"/>
    <col min="13845" max="13845" width="2.42578125" style="90" customWidth="1"/>
    <col min="13846" max="13846" width="7.42578125" style="90" customWidth="1"/>
    <col min="13847" max="13847" width="3.42578125" style="90" customWidth="1"/>
    <col min="13848" max="13848" width="2.5703125" style="90" customWidth="1"/>
    <col min="13849" max="13849" width="4" style="90" customWidth="1"/>
    <col min="13850" max="13850" width="3" style="90" customWidth="1"/>
    <col min="13851" max="13851" width="3.85546875" style="90" customWidth="1"/>
    <col min="13852" max="13852" width="2.7109375" style="90" customWidth="1"/>
    <col min="13853" max="13853" width="3" style="90" customWidth="1"/>
    <col min="13854" max="13854" width="2.5703125" style="90" customWidth="1"/>
    <col min="13855" max="13855" width="5.85546875" style="90" customWidth="1"/>
    <col min="13856" max="13856" width="2.5703125" style="90" customWidth="1"/>
    <col min="13857" max="13857" width="2" style="90" customWidth="1"/>
    <col min="13858" max="13858" width="3.42578125" style="90" customWidth="1"/>
    <col min="13859" max="13859" width="9.140625" style="90"/>
    <col min="13860" max="13861" width="10.28515625" style="90" bestFit="1" customWidth="1"/>
    <col min="13862" max="14079" width="9.140625" style="90"/>
    <col min="14080" max="14080" width="2.5703125" style="90" customWidth="1"/>
    <col min="14081" max="14081" width="2.85546875" style="90" customWidth="1"/>
    <col min="14082" max="14082" width="2.28515625" style="90" customWidth="1"/>
    <col min="14083" max="14084" width="2.5703125" style="90" customWidth="1"/>
    <col min="14085" max="14085" width="2.140625" style="90" customWidth="1"/>
    <col min="14086" max="14089" width="2.5703125" style="90" customWidth="1"/>
    <col min="14090" max="14090" width="2.28515625" style="90" customWidth="1"/>
    <col min="14091" max="14092" width="2.5703125" style="90" customWidth="1"/>
    <col min="14093" max="14093" width="2" style="90" customWidth="1"/>
    <col min="14094" max="14094" width="2.5703125" style="90" customWidth="1"/>
    <col min="14095" max="14095" width="3.140625" style="90" customWidth="1"/>
    <col min="14096" max="14096" width="2.5703125" style="90" customWidth="1"/>
    <col min="14097" max="14098" width="2.28515625" style="90" customWidth="1"/>
    <col min="14099" max="14099" width="1.42578125" style="90" customWidth="1"/>
    <col min="14100" max="14100" width="2.85546875" style="90" customWidth="1"/>
    <col min="14101" max="14101" width="2.42578125" style="90" customWidth="1"/>
    <col min="14102" max="14102" width="7.42578125" style="90" customWidth="1"/>
    <col min="14103" max="14103" width="3.42578125" style="90" customWidth="1"/>
    <col min="14104" max="14104" width="2.5703125" style="90" customWidth="1"/>
    <col min="14105" max="14105" width="4" style="90" customWidth="1"/>
    <col min="14106" max="14106" width="3" style="90" customWidth="1"/>
    <col min="14107" max="14107" width="3.85546875" style="90" customWidth="1"/>
    <col min="14108" max="14108" width="2.7109375" style="90" customWidth="1"/>
    <col min="14109" max="14109" width="3" style="90" customWidth="1"/>
    <col min="14110" max="14110" width="2.5703125" style="90" customWidth="1"/>
    <col min="14111" max="14111" width="5.85546875" style="90" customWidth="1"/>
    <col min="14112" max="14112" width="2.5703125" style="90" customWidth="1"/>
    <col min="14113" max="14113" width="2" style="90" customWidth="1"/>
    <col min="14114" max="14114" width="3.42578125" style="90" customWidth="1"/>
    <col min="14115" max="14115" width="9.140625" style="90"/>
    <col min="14116" max="14117" width="10.28515625" style="90" bestFit="1" customWidth="1"/>
    <col min="14118" max="14335" width="9.140625" style="90"/>
    <col min="14336" max="14336" width="2.5703125" style="90" customWidth="1"/>
    <col min="14337" max="14337" width="2.85546875" style="90" customWidth="1"/>
    <col min="14338" max="14338" width="2.28515625" style="90" customWidth="1"/>
    <col min="14339" max="14340" width="2.5703125" style="90" customWidth="1"/>
    <col min="14341" max="14341" width="2.140625" style="90" customWidth="1"/>
    <col min="14342" max="14345" width="2.5703125" style="90" customWidth="1"/>
    <col min="14346" max="14346" width="2.28515625" style="90" customWidth="1"/>
    <col min="14347" max="14348" width="2.5703125" style="90" customWidth="1"/>
    <col min="14349" max="14349" width="2" style="90" customWidth="1"/>
    <col min="14350" max="14350" width="2.5703125" style="90" customWidth="1"/>
    <col min="14351" max="14351" width="3.140625" style="90" customWidth="1"/>
    <col min="14352" max="14352" width="2.5703125" style="90" customWidth="1"/>
    <col min="14353" max="14354" width="2.28515625" style="90" customWidth="1"/>
    <col min="14355" max="14355" width="1.42578125" style="90" customWidth="1"/>
    <col min="14356" max="14356" width="2.85546875" style="90" customWidth="1"/>
    <col min="14357" max="14357" width="2.42578125" style="90" customWidth="1"/>
    <col min="14358" max="14358" width="7.42578125" style="90" customWidth="1"/>
    <col min="14359" max="14359" width="3.42578125" style="90" customWidth="1"/>
    <col min="14360" max="14360" width="2.5703125" style="90" customWidth="1"/>
    <col min="14361" max="14361" width="4" style="90" customWidth="1"/>
    <col min="14362" max="14362" width="3" style="90" customWidth="1"/>
    <col min="14363" max="14363" width="3.85546875" style="90" customWidth="1"/>
    <col min="14364" max="14364" width="2.7109375" style="90" customWidth="1"/>
    <col min="14365" max="14365" width="3" style="90" customWidth="1"/>
    <col min="14366" max="14366" width="2.5703125" style="90" customWidth="1"/>
    <col min="14367" max="14367" width="5.85546875" style="90" customWidth="1"/>
    <col min="14368" max="14368" width="2.5703125" style="90" customWidth="1"/>
    <col min="14369" max="14369" width="2" style="90" customWidth="1"/>
    <col min="14370" max="14370" width="3.42578125" style="90" customWidth="1"/>
    <col min="14371" max="14371" width="9.140625" style="90"/>
    <col min="14372" max="14373" width="10.28515625" style="90" bestFit="1" customWidth="1"/>
    <col min="14374" max="14591" width="9.140625" style="90"/>
    <col min="14592" max="14592" width="2.5703125" style="90" customWidth="1"/>
    <col min="14593" max="14593" width="2.85546875" style="90" customWidth="1"/>
    <col min="14594" max="14594" width="2.28515625" style="90" customWidth="1"/>
    <col min="14595" max="14596" width="2.5703125" style="90" customWidth="1"/>
    <col min="14597" max="14597" width="2.140625" style="90" customWidth="1"/>
    <col min="14598" max="14601" width="2.5703125" style="90" customWidth="1"/>
    <col min="14602" max="14602" width="2.28515625" style="90" customWidth="1"/>
    <col min="14603" max="14604" width="2.5703125" style="90" customWidth="1"/>
    <col min="14605" max="14605" width="2" style="90" customWidth="1"/>
    <col min="14606" max="14606" width="2.5703125" style="90" customWidth="1"/>
    <col min="14607" max="14607" width="3.140625" style="90" customWidth="1"/>
    <col min="14608" max="14608" width="2.5703125" style="90" customWidth="1"/>
    <col min="14609" max="14610" width="2.28515625" style="90" customWidth="1"/>
    <col min="14611" max="14611" width="1.42578125" style="90" customWidth="1"/>
    <col min="14612" max="14612" width="2.85546875" style="90" customWidth="1"/>
    <col min="14613" max="14613" width="2.42578125" style="90" customWidth="1"/>
    <col min="14614" max="14614" width="7.42578125" style="90" customWidth="1"/>
    <col min="14615" max="14615" width="3.42578125" style="90" customWidth="1"/>
    <col min="14616" max="14616" width="2.5703125" style="90" customWidth="1"/>
    <col min="14617" max="14617" width="4" style="90" customWidth="1"/>
    <col min="14618" max="14618" width="3" style="90" customWidth="1"/>
    <col min="14619" max="14619" width="3.85546875" style="90" customWidth="1"/>
    <col min="14620" max="14620" width="2.7109375" style="90" customWidth="1"/>
    <col min="14621" max="14621" width="3" style="90" customWidth="1"/>
    <col min="14622" max="14622" width="2.5703125" style="90" customWidth="1"/>
    <col min="14623" max="14623" width="5.85546875" style="90" customWidth="1"/>
    <col min="14624" max="14624" width="2.5703125" style="90" customWidth="1"/>
    <col min="14625" max="14625" width="2" style="90" customWidth="1"/>
    <col min="14626" max="14626" width="3.42578125" style="90" customWidth="1"/>
    <col min="14627" max="14627" width="9.140625" style="90"/>
    <col min="14628" max="14629" width="10.28515625" style="90" bestFit="1" customWidth="1"/>
    <col min="14630" max="14847" width="9.140625" style="90"/>
    <col min="14848" max="14848" width="2.5703125" style="90" customWidth="1"/>
    <col min="14849" max="14849" width="2.85546875" style="90" customWidth="1"/>
    <col min="14850" max="14850" width="2.28515625" style="90" customWidth="1"/>
    <col min="14851" max="14852" width="2.5703125" style="90" customWidth="1"/>
    <col min="14853" max="14853" width="2.140625" style="90" customWidth="1"/>
    <col min="14854" max="14857" width="2.5703125" style="90" customWidth="1"/>
    <col min="14858" max="14858" width="2.28515625" style="90" customWidth="1"/>
    <col min="14859" max="14860" width="2.5703125" style="90" customWidth="1"/>
    <col min="14861" max="14861" width="2" style="90" customWidth="1"/>
    <col min="14862" max="14862" width="2.5703125" style="90" customWidth="1"/>
    <col min="14863" max="14863" width="3.140625" style="90" customWidth="1"/>
    <col min="14864" max="14864" width="2.5703125" style="90" customWidth="1"/>
    <col min="14865" max="14866" width="2.28515625" style="90" customWidth="1"/>
    <col min="14867" max="14867" width="1.42578125" style="90" customWidth="1"/>
    <col min="14868" max="14868" width="2.85546875" style="90" customWidth="1"/>
    <col min="14869" max="14869" width="2.42578125" style="90" customWidth="1"/>
    <col min="14870" max="14870" width="7.42578125" style="90" customWidth="1"/>
    <col min="14871" max="14871" width="3.42578125" style="90" customWidth="1"/>
    <col min="14872" max="14872" width="2.5703125" style="90" customWidth="1"/>
    <col min="14873" max="14873" width="4" style="90" customWidth="1"/>
    <col min="14874" max="14874" width="3" style="90" customWidth="1"/>
    <col min="14875" max="14875" width="3.85546875" style="90" customWidth="1"/>
    <col min="14876" max="14876" width="2.7109375" style="90" customWidth="1"/>
    <col min="14877" max="14877" width="3" style="90" customWidth="1"/>
    <col min="14878" max="14878" width="2.5703125" style="90" customWidth="1"/>
    <col min="14879" max="14879" width="5.85546875" style="90" customWidth="1"/>
    <col min="14880" max="14880" width="2.5703125" style="90" customWidth="1"/>
    <col min="14881" max="14881" width="2" style="90" customWidth="1"/>
    <col min="14882" max="14882" width="3.42578125" style="90" customWidth="1"/>
    <col min="14883" max="14883" width="9.140625" style="90"/>
    <col min="14884" max="14885" width="10.28515625" style="90" bestFit="1" customWidth="1"/>
    <col min="14886" max="15103" width="9.140625" style="90"/>
    <col min="15104" max="15104" width="2.5703125" style="90" customWidth="1"/>
    <col min="15105" max="15105" width="2.85546875" style="90" customWidth="1"/>
    <col min="15106" max="15106" width="2.28515625" style="90" customWidth="1"/>
    <col min="15107" max="15108" width="2.5703125" style="90" customWidth="1"/>
    <col min="15109" max="15109" width="2.140625" style="90" customWidth="1"/>
    <col min="15110" max="15113" width="2.5703125" style="90" customWidth="1"/>
    <col min="15114" max="15114" width="2.28515625" style="90" customWidth="1"/>
    <col min="15115" max="15116" width="2.5703125" style="90" customWidth="1"/>
    <col min="15117" max="15117" width="2" style="90" customWidth="1"/>
    <col min="15118" max="15118" width="2.5703125" style="90" customWidth="1"/>
    <col min="15119" max="15119" width="3.140625" style="90" customWidth="1"/>
    <col min="15120" max="15120" width="2.5703125" style="90" customWidth="1"/>
    <col min="15121" max="15122" width="2.28515625" style="90" customWidth="1"/>
    <col min="15123" max="15123" width="1.42578125" style="90" customWidth="1"/>
    <col min="15124" max="15124" width="2.85546875" style="90" customWidth="1"/>
    <col min="15125" max="15125" width="2.42578125" style="90" customWidth="1"/>
    <col min="15126" max="15126" width="7.42578125" style="90" customWidth="1"/>
    <col min="15127" max="15127" width="3.42578125" style="90" customWidth="1"/>
    <col min="15128" max="15128" width="2.5703125" style="90" customWidth="1"/>
    <col min="15129" max="15129" width="4" style="90" customWidth="1"/>
    <col min="15130" max="15130" width="3" style="90" customWidth="1"/>
    <col min="15131" max="15131" width="3.85546875" style="90" customWidth="1"/>
    <col min="15132" max="15132" width="2.7109375" style="90" customWidth="1"/>
    <col min="15133" max="15133" width="3" style="90" customWidth="1"/>
    <col min="15134" max="15134" width="2.5703125" style="90" customWidth="1"/>
    <col min="15135" max="15135" width="5.85546875" style="90" customWidth="1"/>
    <col min="15136" max="15136" width="2.5703125" style="90" customWidth="1"/>
    <col min="15137" max="15137" width="2" style="90" customWidth="1"/>
    <col min="15138" max="15138" width="3.42578125" style="90" customWidth="1"/>
    <col min="15139" max="15139" width="9.140625" style="90"/>
    <col min="15140" max="15141" width="10.28515625" style="90" bestFit="1" customWidth="1"/>
    <col min="15142" max="15359" width="9.140625" style="90"/>
    <col min="15360" max="15360" width="2.5703125" style="90" customWidth="1"/>
    <col min="15361" max="15361" width="2.85546875" style="90" customWidth="1"/>
    <col min="15362" max="15362" width="2.28515625" style="90" customWidth="1"/>
    <col min="15363" max="15364" width="2.5703125" style="90" customWidth="1"/>
    <col min="15365" max="15365" width="2.140625" style="90" customWidth="1"/>
    <col min="15366" max="15369" width="2.5703125" style="90" customWidth="1"/>
    <col min="15370" max="15370" width="2.28515625" style="90" customWidth="1"/>
    <col min="15371" max="15372" width="2.5703125" style="90" customWidth="1"/>
    <col min="15373" max="15373" width="2" style="90" customWidth="1"/>
    <col min="15374" max="15374" width="2.5703125" style="90" customWidth="1"/>
    <col min="15375" max="15375" width="3.140625" style="90" customWidth="1"/>
    <col min="15376" max="15376" width="2.5703125" style="90" customWidth="1"/>
    <col min="15377" max="15378" width="2.28515625" style="90" customWidth="1"/>
    <col min="15379" max="15379" width="1.42578125" style="90" customWidth="1"/>
    <col min="15380" max="15380" width="2.85546875" style="90" customWidth="1"/>
    <col min="15381" max="15381" width="2.42578125" style="90" customWidth="1"/>
    <col min="15382" max="15382" width="7.42578125" style="90" customWidth="1"/>
    <col min="15383" max="15383" width="3.42578125" style="90" customWidth="1"/>
    <col min="15384" max="15384" width="2.5703125" style="90" customWidth="1"/>
    <col min="15385" max="15385" width="4" style="90" customWidth="1"/>
    <col min="15386" max="15386" width="3" style="90" customWidth="1"/>
    <col min="15387" max="15387" width="3.85546875" style="90" customWidth="1"/>
    <col min="15388" max="15388" width="2.7109375" style="90" customWidth="1"/>
    <col min="15389" max="15389" width="3" style="90" customWidth="1"/>
    <col min="15390" max="15390" width="2.5703125" style="90" customWidth="1"/>
    <col min="15391" max="15391" width="5.85546875" style="90" customWidth="1"/>
    <col min="15392" max="15392" width="2.5703125" style="90" customWidth="1"/>
    <col min="15393" max="15393" width="2" style="90" customWidth="1"/>
    <col min="15394" max="15394" width="3.42578125" style="90" customWidth="1"/>
    <col min="15395" max="15395" width="9.140625" style="90"/>
    <col min="15396" max="15397" width="10.28515625" style="90" bestFit="1" customWidth="1"/>
    <col min="15398" max="15615" width="9.140625" style="90"/>
    <col min="15616" max="15616" width="2.5703125" style="90" customWidth="1"/>
    <col min="15617" max="15617" width="2.85546875" style="90" customWidth="1"/>
    <col min="15618" max="15618" width="2.28515625" style="90" customWidth="1"/>
    <col min="15619" max="15620" width="2.5703125" style="90" customWidth="1"/>
    <col min="15621" max="15621" width="2.140625" style="90" customWidth="1"/>
    <col min="15622" max="15625" width="2.5703125" style="90" customWidth="1"/>
    <col min="15626" max="15626" width="2.28515625" style="90" customWidth="1"/>
    <col min="15627" max="15628" width="2.5703125" style="90" customWidth="1"/>
    <col min="15629" max="15629" width="2" style="90" customWidth="1"/>
    <col min="15630" max="15630" width="2.5703125" style="90" customWidth="1"/>
    <col min="15631" max="15631" width="3.140625" style="90" customWidth="1"/>
    <col min="15632" max="15632" width="2.5703125" style="90" customWidth="1"/>
    <col min="15633" max="15634" width="2.28515625" style="90" customWidth="1"/>
    <col min="15635" max="15635" width="1.42578125" style="90" customWidth="1"/>
    <col min="15636" max="15636" width="2.85546875" style="90" customWidth="1"/>
    <col min="15637" max="15637" width="2.42578125" style="90" customWidth="1"/>
    <col min="15638" max="15638" width="7.42578125" style="90" customWidth="1"/>
    <col min="15639" max="15639" width="3.42578125" style="90" customWidth="1"/>
    <col min="15640" max="15640" width="2.5703125" style="90" customWidth="1"/>
    <col min="15641" max="15641" width="4" style="90" customWidth="1"/>
    <col min="15642" max="15642" width="3" style="90" customWidth="1"/>
    <col min="15643" max="15643" width="3.85546875" style="90" customWidth="1"/>
    <col min="15644" max="15644" width="2.7109375" style="90" customWidth="1"/>
    <col min="15645" max="15645" width="3" style="90" customWidth="1"/>
    <col min="15646" max="15646" width="2.5703125" style="90" customWidth="1"/>
    <col min="15647" max="15647" width="5.85546875" style="90" customWidth="1"/>
    <col min="15648" max="15648" width="2.5703125" style="90" customWidth="1"/>
    <col min="15649" max="15649" width="2" style="90" customWidth="1"/>
    <col min="15650" max="15650" width="3.42578125" style="90" customWidth="1"/>
    <col min="15651" max="15651" width="9.140625" style="90"/>
    <col min="15652" max="15653" width="10.28515625" style="90" bestFit="1" customWidth="1"/>
    <col min="15654" max="15871" width="9.140625" style="90"/>
    <col min="15872" max="15872" width="2.5703125" style="90" customWidth="1"/>
    <col min="15873" max="15873" width="2.85546875" style="90" customWidth="1"/>
    <col min="15874" max="15874" width="2.28515625" style="90" customWidth="1"/>
    <col min="15875" max="15876" width="2.5703125" style="90" customWidth="1"/>
    <col min="15877" max="15877" width="2.140625" style="90" customWidth="1"/>
    <col min="15878" max="15881" width="2.5703125" style="90" customWidth="1"/>
    <col min="15882" max="15882" width="2.28515625" style="90" customWidth="1"/>
    <col min="15883" max="15884" width="2.5703125" style="90" customWidth="1"/>
    <col min="15885" max="15885" width="2" style="90" customWidth="1"/>
    <col min="15886" max="15886" width="2.5703125" style="90" customWidth="1"/>
    <col min="15887" max="15887" width="3.140625" style="90" customWidth="1"/>
    <col min="15888" max="15888" width="2.5703125" style="90" customWidth="1"/>
    <col min="15889" max="15890" width="2.28515625" style="90" customWidth="1"/>
    <col min="15891" max="15891" width="1.42578125" style="90" customWidth="1"/>
    <col min="15892" max="15892" width="2.85546875" style="90" customWidth="1"/>
    <col min="15893" max="15893" width="2.42578125" style="90" customWidth="1"/>
    <col min="15894" max="15894" width="7.42578125" style="90" customWidth="1"/>
    <col min="15895" max="15895" width="3.42578125" style="90" customWidth="1"/>
    <col min="15896" max="15896" width="2.5703125" style="90" customWidth="1"/>
    <col min="15897" max="15897" width="4" style="90" customWidth="1"/>
    <col min="15898" max="15898" width="3" style="90" customWidth="1"/>
    <col min="15899" max="15899" width="3.85546875" style="90" customWidth="1"/>
    <col min="15900" max="15900" width="2.7109375" style="90" customWidth="1"/>
    <col min="15901" max="15901" width="3" style="90" customWidth="1"/>
    <col min="15902" max="15902" width="2.5703125" style="90" customWidth="1"/>
    <col min="15903" max="15903" width="5.85546875" style="90" customWidth="1"/>
    <col min="15904" max="15904" width="2.5703125" style="90" customWidth="1"/>
    <col min="15905" max="15905" width="2" style="90" customWidth="1"/>
    <col min="15906" max="15906" width="3.42578125" style="90" customWidth="1"/>
    <col min="15907" max="15907" width="9.140625" style="90"/>
    <col min="15908" max="15909" width="10.28515625" style="90" bestFit="1" customWidth="1"/>
    <col min="15910" max="16127" width="9.140625" style="90"/>
    <col min="16128" max="16128" width="2.5703125" style="90" customWidth="1"/>
    <col min="16129" max="16129" width="2.85546875" style="90" customWidth="1"/>
    <col min="16130" max="16130" width="2.28515625" style="90" customWidth="1"/>
    <col min="16131" max="16132" width="2.5703125" style="90" customWidth="1"/>
    <col min="16133" max="16133" width="2.140625" style="90" customWidth="1"/>
    <col min="16134" max="16137" width="2.5703125" style="90" customWidth="1"/>
    <col min="16138" max="16138" width="2.28515625" style="90" customWidth="1"/>
    <col min="16139" max="16140" width="2.5703125" style="90" customWidth="1"/>
    <col min="16141" max="16141" width="2" style="90" customWidth="1"/>
    <col min="16142" max="16142" width="2.5703125" style="90" customWidth="1"/>
    <col min="16143" max="16143" width="3.140625" style="90" customWidth="1"/>
    <col min="16144" max="16144" width="2.5703125" style="90" customWidth="1"/>
    <col min="16145" max="16146" width="2.28515625" style="90" customWidth="1"/>
    <col min="16147" max="16147" width="1.42578125" style="90" customWidth="1"/>
    <col min="16148" max="16148" width="2.85546875" style="90" customWidth="1"/>
    <col min="16149" max="16149" width="2.42578125" style="90" customWidth="1"/>
    <col min="16150" max="16150" width="7.42578125" style="90" customWidth="1"/>
    <col min="16151" max="16151" width="3.42578125" style="90" customWidth="1"/>
    <col min="16152" max="16152" width="2.5703125" style="90" customWidth="1"/>
    <col min="16153" max="16153" width="4" style="90" customWidth="1"/>
    <col min="16154" max="16154" width="3" style="90" customWidth="1"/>
    <col min="16155" max="16155" width="3.85546875" style="90" customWidth="1"/>
    <col min="16156" max="16156" width="2.7109375" style="90" customWidth="1"/>
    <col min="16157" max="16157" width="3" style="90" customWidth="1"/>
    <col min="16158" max="16158" width="2.5703125" style="90" customWidth="1"/>
    <col min="16159" max="16159" width="5.85546875" style="90" customWidth="1"/>
    <col min="16160" max="16160" width="2.5703125" style="90" customWidth="1"/>
    <col min="16161" max="16161" width="2" style="90" customWidth="1"/>
    <col min="16162" max="16162" width="3.42578125" style="90" customWidth="1"/>
    <col min="16163" max="16163" width="9.140625" style="90"/>
    <col min="16164" max="16165" width="10.28515625" style="90" bestFit="1" customWidth="1"/>
    <col min="16166" max="16384" width="9.140625" style="90"/>
  </cols>
  <sheetData>
    <row r="1" spans="1:35" ht="12" customHeight="1" thickBot="1" x14ac:dyDescent="0.25">
      <c r="A1" s="89"/>
    </row>
    <row r="2" spans="1:35" ht="18.75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3"/>
    </row>
    <row r="3" spans="1:35" x14ac:dyDescent="0.2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 t="s">
        <v>2110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6"/>
    </row>
    <row r="4" spans="1:35" ht="18" customHeight="1" x14ac:dyDescent="0.2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6"/>
    </row>
    <row r="5" spans="1:35" ht="11.25" customHeight="1" thickBot="1" x14ac:dyDescent="0.25">
      <c r="A5" s="97"/>
      <c r="B5" s="98"/>
      <c r="C5" s="98"/>
      <c r="D5" s="98"/>
      <c r="E5" s="99"/>
      <c r="F5" s="99"/>
      <c r="G5" s="98"/>
      <c r="H5" s="98"/>
      <c r="I5" s="99"/>
      <c r="J5" s="99"/>
      <c r="K5" s="99"/>
      <c r="L5" s="100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99"/>
      <c r="AC5" s="99"/>
      <c r="AD5" s="99"/>
      <c r="AE5" s="99"/>
      <c r="AF5" s="99"/>
      <c r="AG5" s="99"/>
      <c r="AH5" s="99"/>
      <c r="AI5" s="101"/>
    </row>
    <row r="6" spans="1:35" s="111" customFormat="1" ht="11.25" customHeight="1" x14ac:dyDescent="0.25">
      <c r="A6" s="102">
        <v>1</v>
      </c>
      <c r="B6" s="103" t="s">
        <v>2111</v>
      </c>
      <c r="C6" s="103"/>
      <c r="D6" s="103"/>
      <c r="E6" s="103"/>
      <c r="F6" s="104"/>
      <c r="G6" s="105"/>
      <c r="H6" s="103"/>
      <c r="I6" s="103"/>
      <c r="J6" s="106"/>
      <c r="K6" s="104"/>
      <c r="L6" s="104"/>
      <c r="M6" s="103"/>
      <c r="N6" s="103"/>
      <c r="O6" s="107"/>
      <c r="P6" s="103"/>
      <c r="Q6" s="106"/>
      <c r="R6" s="103"/>
      <c r="S6" s="103"/>
      <c r="T6" s="103"/>
      <c r="U6" s="107"/>
      <c r="V6" s="103"/>
      <c r="W6" s="107"/>
      <c r="X6" s="103"/>
      <c r="Y6" s="107"/>
      <c r="Z6" s="108"/>
      <c r="AA6" s="105"/>
      <c r="AB6" s="105"/>
      <c r="AC6" s="105"/>
      <c r="AD6" s="103"/>
      <c r="AE6" s="108"/>
      <c r="AF6" s="109"/>
      <c r="AG6" s="103"/>
      <c r="AH6" s="107"/>
      <c r="AI6" s="110"/>
    </row>
    <row r="7" spans="1:35" s="111" customFormat="1" ht="11.25" customHeight="1" thickBot="1" x14ac:dyDescent="0.3">
      <c r="A7" s="112"/>
      <c r="B7" s="113"/>
      <c r="C7" s="113"/>
      <c r="D7" s="113" t="s">
        <v>2112</v>
      </c>
      <c r="E7" s="113"/>
      <c r="F7" s="113"/>
      <c r="G7" s="113"/>
      <c r="H7" s="113"/>
      <c r="I7" s="113"/>
      <c r="J7" s="114"/>
      <c r="K7" s="115"/>
      <c r="L7" s="115"/>
      <c r="M7" s="113" t="s">
        <v>2113</v>
      </c>
      <c r="N7" s="113"/>
      <c r="O7" s="113"/>
      <c r="P7" s="113"/>
      <c r="Q7" s="113"/>
      <c r="R7" s="113"/>
      <c r="S7" s="113"/>
      <c r="T7" s="113"/>
      <c r="U7" s="113"/>
      <c r="V7" s="113"/>
      <c r="W7" s="116" t="s">
        <v>2114</v>
      </c>
      <c r="X7" s="113"/>
      <c r="Y7" s="113"/>
      <c r="Z7" s="113"/>
      <c r="AA7" s="113"/>
      <c r="AB7" s="113"/>
      <c r="AC7" s="113"/>
      <c r="AD7" s="113" t="s">
        <v>2113</v>
      </c>
      <c r="AE7" s="113"/>
      <c r="AF7" s="113"/>
      <c r="AG7" s="113"/>
      <c r="AH7" s="117"/>
      <c r="AI7" s="118"/>
    </row>
    <row r="8" spans="1:35" s="111" customFormat="1" ht="10.5" customHeight="1" thickBot="1" x14ac:dyDescent="0.3">
      <c r="A8" s="119" t="s">
        <v>2115</v>
      </c>
      <c r="B8" s="113"/>
      <c r="C8" s="113"/>
      <c r="D8" s="120" t="s">
        <v>2116</v>
      </c>
      <c r="E8" s="121"/>
      <c r="F8" s="121"/>
      <c r="G8" s="121"/>
      <c r="H8" s="121"/>
      <c r="I8" s="120"/>
      <c r="J8" s="121"/>
      <c r="K8" s="121"/>
      <c r="L8" s="121"/>
      <c r="M8" s="121"/>
      <c r="N8" s="121"/>
      <c r="O8" s="120"/>
      <c r="P8" s="121"/>
      <c r="Q8" s="121"/>
      <c r="R8" s="121"/>
      <c r="S8" s="121"/>
      <c r="T8" s="121"/>
      <c r="U8" s="122" t="s">
        <v>2117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3"/>
    </row>
    <row r="9" spans="1:35" s="111" customFormat="1" ht="3.75" customHeight="1" x14ac:dyDescent="0.25">
      <c r="A9" s="502"/>
      <c r="B9" s="103"/>
      <c r="C9" s="103"/>
      <c r="D9" s="500"/>
      <c r="E9" s="501"/>
      <c r="F9" s="501"/>
      <c r="G9" s="501"/>
      <c r="H9" s="501"/>
      <c r="I9" s="500"/>
      <c r="J9" s="501"/>
      <c r="K9" s="501"/>
      <c r="L9" s="501"/>
      <c r="M9" s="501"/>
      <c r="N9" s="501"/>
      <c r="O9" s="500"/>
      <c r="P9" s="501"/>
      <c r="Q9" s="501"/>
      <c r="R9" s="501"/>
      <c r="S9" s="501"/>
      <c r="T9" s="501"/>
      <c r="U9" s="503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4"/>
    </row>
    <row r="10" spans="1:35" s="111" customFormat="1" ht="10.5" customHeight="1" x14ac:dyDescent="0.25">
      <c r="A10" s="108">
        <v>2</v>
      </c>
      <c r="B10" s="103" t="s">
        <v>2118</v>
      </c>
      <c r="C10" s="664">
        <f>+DV!R12</f>
        <v>0</v>
      </c>
      <c r="D10" s="665"/>
      <c r="E10" s="665"/>
      <c r="F10" s="665"/>
      <c r="G10" s="665"/>
      <c r="H10" s="665"/>
      <c r="I10" s="665"/>
      <c r="J10" s="665"/>
      <c r="K10" s="665"/>
      <c r="L10" s="665"/>
      <c r="M10" s="666"/>
      <c r="N10" s="106"/>
      <c r="O10" s="107"/>
      <c r="P10" s="103"/>
      <c r="Q10" s="103"/>
      <c r="R10" s="103"/>
      <c r="S10" s="103"/>
      <c r="T10" s="505"/>
      <c r="U10" s="108">
        <v>3</v>
      </c>
      <c r="V10" s="103" t="s">
        <v>2118</v>
      </c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</row>
    <row r="11" spans="1:35" s="111" customFormat="1" ht="11.25" customHeight="1" x14ac:dyDescent="0.25">
      <c r="A11" s="106"/>
      <c r="B11" s="103"/>
      <c r="C11" s="667"/>
      <c r="D11" s="668"/>
      <c r="E11" s="668"/>
      <c r="F11" s="668"/>
      <c r="G11" s="668"/>
      <c r="H11" s="668"/>
      <c r="I11" s="668"/>
      <c r="J11" s="668"/>
      <c r="K11" s="668"/>
      <c r="L11" s="668"/>
      <c r="M11" s="669"/>
      <c r="N11" s="103"/>
      <c r="O11" s="107"/>
      <c r="P11" s="103"/>
      <c r="Q11" s="103"/>
      <c r="R11" s="103"/>
      <c r="S11" s="103"/>
      <c r="T11" s="505"/>
      <c r="U11" s="107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</row>
    <row r="12" spans="1:35" s="111" customFormat="1" ht="3" customHeight="1" x14ac:dyDescent="0.25">
      <c r="A12" s="126"/>
      <c r="B12" s="127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127"/>
      <c r="O12" s="128"/>
      <c r="P12" s="127"/>
      <c r="Q12" s="127"/>
      <c r="R12" s="127"/>
      <c r="S12" s="127"/>
      <c r="T12" s="506"/>
      <c r="U12" s="128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30"/>
    </row>
    <row r="13" spans="1:35" s="111" customFormat="1" ht="9" customHeight="1" x14ac:dyDescent="0.25">
      <c r="A13" s="102">
        <v>4</v>
      </c>
      <c r="B13" s="103" t="s">
        <v>2119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6"/>
      <c r="T13" s="507"/>
      <c r="U13" s="108">
        <v>5</v>
      </c>
      <c r="V13" s="103" t="s">
        <v>2120</v>
      </c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10"/>
    </row>
    <row r="14" spans="1:35" s="111" customFormat="1" ht="18" customHeight="1" x14ac:dyDescent="0.25">
      <c r="A14" s="131"/>
      <c r="B14" s="670">
        <f>+DV!D11</f>
        <v>0</v>
      </c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2"/>
      <c r="T14" s="103"/>
      <c r="U14" s="133"/>
      <c r="V14" s="103"/>
      <c r="W14" s="132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7"/>
      <c r="AI14" s="110"/>
    </row>
    <row r="15" spans="1:35" s="111" customFormat="1" ht="7.5" customHeight="1" x14ac:dyDescent="0.25">
      <c r="A15" s="134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  <c r="O15" s="127"/>
      <c r="P15" s="128"/>
      <c r="Q15" s="127"/>
      <c r="R15" s="127"/>
      <c r="S15" s="135"/>
      <c r="T15" s="127"/>
      <c r="U15" s="136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8"/>
      <c r="AI15" s="130"/>
    </row>
    <row r="16" spans="1:35" s="111" customFormat="1" ht="9.75" customHeight="1" x14ac:dyDescent="0.25">
      <c r="A16" s="102">
        <v>6</v>
      </c>
      <c r="B16" s="103" t="s">
        <v>2121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25">
        <v>7</v>
      </c>
      <c r="V16" s="103" t="s">
        <v>2122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10"/>
    </row>
    <row r="17" spans="1:37" s="111" customFormat="1" ht="11.25" customHeight="1" x14ac:dyDescent="0.25">
      <c r="A17" s="137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38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10"/>
    </row>
    <row r="18" spans="1:37" s="111" customFormat="1" ht="6.75" customHeight="1" x14ac:dyDescent="0.25">
      <c r="A18" s="139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9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30"/>
    </row>
    <row r="19" spans="1:37" s="111" customFormat="1" ht="11.25" customHeight="1" x14ac:dyDescent="0.25">
      <c r="A19" s="102">
        <v>8</v>
      </c>
      <c r="B19" s="103" t="s">
        <v>2123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  <c r="Q19" s="104"/>
      <c r="R19" s="104"/>
      <c r="S19" s="104"/>
      <c r="T19" s="103"/>
      <c r="U19" s="125">
        <v>9</v>
      </c>
      <c r="V19" s="103" t="s">
        <v>2123</v>
      </c>
      <c r="W19" s="103"/>
      <c r="X19" s="103"/>
      <c r="Y19" s="103"/>
      <c r="Z19" s="103"/>
      <c r="AA19" s="103"/>
      <c r="AB19" s="103"/>
      <c r="AC19" s="103"/>
      <c r="AD19" s="103"/>
      <c r="AE19" s="103"/>
      <c r="AF19" s="124"/>
      <c r="AG19" s="103"/>
      <c r="AH19" s="103"/>
      <c r="AI19" s="110"/>
    </row>
    <row r="20" spans="1:37" s="111" customFormat="1" ht="19.5" customHeight="1" x14ac:dyDescent="0.25">
      <c r="A20" s="140"/>
      <c r="B20" s="684">
        <f>+DV!D14</f>
        <v>0</v>
      </c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6"/>
      <c r="T20" s="103"/>
      <c r="U20" s="141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24"/>
      <c r="AG20" s="103"/>
      <c r="AH20" s="103"/>
      <c r="AI20" s="110"/>
    </row>
    <row r="21" spans="1:37" s="111" customFormat="1" ht="6" customHeight="1" x14ac:dyDescent="0.25">
      <c r="A21" s="14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7"/>
      <c r="Q21" s="124"/>
      <c r="R21" s="103"/>
      <c r="S21" s="103"/>
      <c r="T21" s="103"/>
      <c r="U21" s="141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24"/>
      <c r="AG21" s="103"/>
      <c r="AH21" s="103"/>
      <c r="AI21" s="110"/>
    </row>
    <row r="22" spans="1:37" s="111" customFormat="1" ht="9.9499999999999993" customHeight="1" x14ac:dyDescent="0.25">
      <c r="A22" s="140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7" t="s">
        <v>2124</v>
      </c>
      <c r="O22" s="124"/>
      <c r="P22" s="104"/>
      <c r="Q22" s="104"/>
      <c r="R22" s="103"/>
      <c r="S22" s="103"/>
      <c r="T22" s="103"/>
      <c r="U22" s="141"/>
      <c r="V22" s="103"/>
      <c r="W22" s="103"/>
      <c r="X22" s="103"/>
      <c r="Y22" s="103"/>
      <c r="Z22" s="103"/>
      <c r="AA22" s="103"/>
      <c r="AB22" s="103"/>
      <c r="AC22" s="103"/>
      <c r="AD22" s="103"/>
      <c r="AE22" s="106" t="s">
        <v>2125</v>
      </c>
      <c r="AF22" s="104"/>
      <c r="AG22" s="103"/>
      <c r="AH22" s="103"/>
      <c r="AI22" s="110"/>
    </row>
    <row r="23" spans="1:37" s="111" customFormat="1" ht="11.25" customHeight="1" x14ac:dyDescent="0.25">
      <c r="A23" s="142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 t="s">
        <v>2126</v>
      </c>
      <c r="P23" s="127"/>
      <c r="Q23" s="127"/>
      <c r="R23" s="127"/>
      <c r="S23" s="127"/>
      <c r="T23" s="127"/>
      <c r="U23" s="143"/>
      <c r="V23" s="127"/>
      <c r="W23" s="127"/>
      <c r="X23" s="127"/>
      <c r="Y23" s="127"/>
      <c r="Z23" s="127"/>
      <c r="AA23" s="127"/>
      <c r="AB23" s="127"/>
      <c r="AC23" s="127"/>
      <c r="AD23" s="127"/>
      <c r="AE23" s="127" t="s">
        <v>2127</v>
      </c>
      <c r="AF23" s="144"/>
      <c r="AG23" s="127"/>
      <c r="AH23" s="127"/>
      <c r="AI23" s="130"/>
    </row>
    <row r="24" spans="1:37" s="111" customFormat="1" ht="11.1" customHeight="1" x14ac:dyDescent="0.25">
      <c r="A24" s="102">
        <v>10</v>
      </c>
      <c r="B24" s="103" t="s">
        <v>2128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6" t="s">
        <v>2129</v>
      </c>
      <c r="Q24" s="124" t="s">
        <v>2130</v>
      </c>
      <c r="R24" s="103"/>
      <c r="S24" s="103"/>
      <c r="T24" s="103"/>
      <c r="U24" s="106" t="s">
        <v>2131</v>
      </c>
      <c r="V24" s="103"/>
      <c r="W24" s="106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10"/>
    </row>
    <row r="25" spans="1:37" s="111" customFormat="1" x14ac:dyDescent="0.25">
      <c r="A25" s="140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7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10"/>
    </row>
    <row r="26" spans="1:37" s="111" customFormat="1" ht="6.75" customHeight="1" thickBot="1" x14ac:dyDescent="0.3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8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30"/>
    </row>
    <row r="27" spans="1:37" s="111" customFormat="1" ht="9" customHeight="1" thickBot="1" x14ac:dyDescent="0.3">
      <c r="A27" s="145" t="s">
        <v>2132</v>
      </c>
      <c r="B27" s="146"/>
      <c r="C27" s="146"/>
      <c r="D27" s="147" t="s">
        <v>2133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8"/>
    </row>
    <row r="28" spans="1:37" s="149" customFormat="1" ht="12.75" customHeight="1" x14ac:dyDescent="0.25">
      <c r="A28" s="689" t="s">
        <v>2134</v>
      </c>
      <c r="B28" s="690"/>
      <c r="C28" s="690"/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691"/>
      <c r="Q28" s="692" t="s">
        <v>2135</v>
      </c>
      <c r="R28" s="690"/>
      <c r="S28" s="690"/>
      <c r="T28" s="690"/>
      <c r="U28" s="691"/>
      <c r="V28" s="692" t="s">
        <v>2136</v>
      </c>
      <c r="W28" s="690"/>
      <c r="X28" s="690"/>
      <c r="Y28" s="690"/>
      <c r="Z28" s="690"/>
      <c r="AA28" s="690"/>
      <c r="AB28" s="690" t="s">
        <v>2137</v>
      </c>
      <c r="AC28" s="690"/>
      <c r="AD28" s="690"/>
      <c r="AE28" s="690"/>
      <c r="AF28" s="690"/>
      <c r="AG28" s="690"/>
      <c r="AH28" s="690"/>
      <c r="AI28" s="693"/>
    </row>
    <row r="29" spans="1:37" s="149" customFormat="1" ht="12.75" customHeight="1" x14ac:dyDescent="0.25">
      <c r="A29" s="150" t="s">
        <v>2110</v>
      </c>
      <c r="B29" s="151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  <c r="Q29" s="152"/>
      <c r="R29" s="152"/>
      <c r="S29" s="152"/>
      <c r="T29" s="152"/>
      <c r="U29" s="153"/>
      <c r="V29" s="154"/>
      <c r="W29" s="152"/>
      <c r="X29" s="151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5"/>
    </row>
    <row r="30" spans="1:37" s="149" customFormat="1" ht="12.75" customHeight="1" x14ac:dyDescent="0.25">
      <c r="A30" s="677" t="s">
        <v>2261</v>
      </c>
      <c r="B30" s="678"/>
      <c r="C30" s="678"/>
      <c r="D30" s="678"/>
      <c r="E30" s="678"/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9"/>
      <c r="Q30" s="674" t="s">
        <v>2254</v>
      </c>
      <c r="R30" s="675"/>
      <c r="S30" s="675"/>
      <c r="T30" s="675"/>
      <c r="U30" s="676"/>
      <c r="V30" s="683"/>
      <c r="W30" s="673"/>
      <c r="X30" s="673"/>
      <c r="Y30" s="673"/>
      <c r="Z30" s="673"/>
      <c r="AA30" s="673"/>
      <c r="AB30" s="537"/>
      <c r="AC30" s="673"/>
      <c r="AD30" s="673"/>
      <c r="AE30" s="673"/>
      <c r="AF30" s="673"/>
      <c r="AG30" s="673"/>
      <c r="AH30" s="673"/>
      <c r="AI30" s="155"/>
      <c r="AK30" s="169"/>
    </row>
    <row r="31" spans="1:37" s="149" customFormat="1" ht="12.75" customHeight="1" x14ac:dyDescent="0.25">
      <c r="A31" s="680"/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81"/>
      <c r="M31" s="681"/>
      <c r="N31" s="681"/>
      <c r="O31" s="681"/>
      <c r="P31" s="682"/>
      <c r="Q31" s="152"/>
      <c r="R31" s="152"/>
      <c r="S31" s="152"/>
      <c r="T31" s="159"/>
      <c r="U31" s="160"/>
      <c r="V31" s="154"/>
      <c r="W31" s="159"/>
      <c r="X31" s="152"/>
      <c r="Y31" s="152"/>
      <c r="Z31" s="152"/>
      <c r="AA31" s="152"/>
      <c r="AB31" s="152"/>
      <c r="AC31" s="159"/>
      <c r="AD31" s="152"/>
      <c r="AE31" s="152"/>
      <c r="AF31" s="152"/>
      <c r="AG31" s="152"/>
      <c r="AH31" s="152"/>
      <c r="AI31" s="155"/>
    </row>
    <row r="32" spans="1:37" s="149" customFormat="1" ht="12.75" customHeight="1" x14ac:dyDescent="0.25">
      <c r="A32" s="156"/>
      <c r="B32" s="157"/>
      <c r="C32" s="158"/>
      <c r="D32" s="158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3"/>
      <c r="Q32" s="152"/>
      <c r="R32" s="152"/>
      <c r="S32" s="152"/>
      <c r="T32" s="159"/>
      <c r="U32" s="160"/>
      <c r="V32" s="154"/>
      <c r="W32" s="159"/>
      <c r="X32" s="152"/>
      <c r="Y32" s="152"/>
      <c r="Z32" s="152"/>
      <c r="AA32" s="152"/>
      <c r="AB32" s="152"/>
      <c r="AC32" s="159"/>
      <c r="AD32" s="152"/>
      <c r="AE32" s="152"/>
      <c r="AF32" s="152"/>
      <c r="AG32" s="152"/>
      <c r="AH32" s="152"/>
      <c r="AI32" s="155"/>
    </row>
    <row r="33" spans="1:37" s="149" customFormat="1" ht="12.75" customHeight="1" x14ac:dyDescent="0.25">
      <c r="A33" s="677" t="s">
        <v>2255</v>
      </c>
      <c r="B33" s="678"/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  <c r="N33" s="678"/>
      <c r="O33" s="678"/>
      <c r="P33" s="679"/>
      <c r="Q33" s="674" t="s">
        <v>2256</v>
      </c>
      <c r="R33" s="675"/>
      <c r="S33" s="675"/>
      <c r="T33" s="675"/>
      <c r="U33" s="676"/>
      <c r="V33" s="683"/>
      <c r="W33" s="673"/>
      <c r="X33" s="673"/>
      <c r="Y33" s="673"/>
      <c r="Z33" s="673"/>
      <c r="AA33" s="673"/>
      <c r="AB33" s="537"/>
      <c r="AC33" s="673"/>
      <c r="AD33" s="673"/>
      <c r="AE33" s="673"/>
      <c r="AF33" s="673"/>
      <c r="AG33" s="673"/>
      <c r="AH33" s="673"/>
      <c r="AI33" s="155"/>
    </row>
    <row r="34" spans="1:37" s="149" customFormat="1" ht="12.75" customHeight="1" x14ac:dyDescent="0.25">
      <c r="A34" s="680"/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2"/>
      <c r="Q34" s="152"/>
      <c r="R34" s="152"/>
      <c r="S34" s="152"/>
      <c r="T34" s="159"/>
      <c r="U34" s="160"/>
      <c r="V34" s="154"/>
      <c r="W34" s="159"/>
      <c r="X34" s="152"/>
      <c r="Y34" s="152"/>
      <c r="Z34" s="152"/>
      <c r="AA34" s="152"/>
      <c r="AB34" s="152"/>
      <c r="AC34" s="159"/>
      <c r="AD34" s="152"/>
      <c r="AE34" s="152"/>
      <c r="AF34" s="152"/>
      <c r="AG34" s="152"/>
      <c r="AH34" s="152"/>
      <c r="AI34" s="155"/>
    </row>
    <row r="35" spans="1:37" s="149" customFormat="1" ht="12.75" customHeight="1" x14ac:dyDescent="0.25">
      <c r="A35" s="161"/>
      <c r="B35" s="162"/>
      <c r="C35" s="163"/>
      <c r="D35" s="163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694"/>
      <c r="R35" s="695"/>
      <c r="S35" s="695"/>
      <c r="T35" s="695"/>
      <c r="U35" s="696"/>
      <c r="V35" s="166"/>
      <c r="W35" s="167"/>
      <c r="X35" s="164"/>
      <c r="Y35" s="164"/>
      <c r="Z35" s="164"/>
      <c r="AA35" s="164"/>
      <c r="AB35" s="164"/>
      <c r="AC35" s="167"/>
      <c r="AD35" s="164"/>
      <c r="AE35" s="164"/>
      <c r="AF35" s="164"/>
      <c r="AG35" s="152"/>
      <c r="AH35" s="152"/>
      <c r="AI35" s="155"/>
    </row>
    <row r="36" spans="1:37" s="149" customFormat="1" ht="12.75" customHeight="1" x14ac:dyDescent="0.25">
      <c r="A36" s="161"/>
      <c r="B36" s="162"/>
      <c r="C36" s="163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7"/>
      <c r="U36" s="168"/>
      <c r="V36" s="166"/>
      <c r="W36" s="167"/>
      <c r="X36" s="164"/>
      <c r="Y36" s="164"/>
      <c r="Z36" s="164"/>
      <c r="AA36" s="164"/>
      <c r="AB36" s="164"/>
      <c r="AC36" s="167"/>
      <c r="AD36" s="164"/>
      <c r="AE36" s="164"/>
      <c r="AF36" s="164"/>
      <c r="AG36" s="152"/>
      <c r="AH36" s="152"/>
      <c r="AI36" s="155"/>
    </row>
    <row r="37" spans="1:37" s="149" customFormat="1" ht="12.75" customHeight="1" x14ac:dyDescent="0.25">
      <c r="A37" s="161"/>
      <c r="B37" s="162"/>
      <c r="C37" s="163"/>
      <c r="D37" s="163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7"/>
      <c r="U37" s="168"/>
      <c r="V37" s="166"/>
      <c r="W37" s="167"/>
      <c r="X37" s="164"/>
      <c r="Y37" s="164"/>
      <c r="Z37" s="164"/>
      <c r="AA37" s="164"/>
      <c r="AB37" s="164"/>
      <c r="AC37" s="167"/>
      <c r="AD37" s="164"/>
      <c r="AE37" s="164"/>
      <c r="AF37" s="164"/>
      <c r="AG37" s="152"/>
      <c r="AH37" s="152"/>
      <c r="AI37" s="155"/>
    </row>
    <row r="38" spans="1:37" s="149" customFormat="1" ht="12.75" customHeight="1" x14ac:dyDescent="0.25">
      <c r="A38" s="161"/>
      <c r="B38" s="162"/>
      <c r="C38" s="163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7"/>
      <c r="U38" s="168"/>
      <c r="V38" s="166"/>
      <c r="W38" s="167"/>
      <c r="X38" s="164"/>
      <c r="Y38" s="164"/>
      <c r="Z38" s="164"/>
      <c r="AA38" s="164"/>
      <c r="AB38" s="164"/>
      <c r="AC38" s="167"/>
      <c r="AD38" s="164"/>
      <c r="AE38" s="164"/>
      <c r="AF38" s="164"/>
      <c r="AG38" s="152"/>
      <c r="AH38" s="152"/>
      <c r="AI38" s="155"/>
    </row>
    <row r="39" spans="1:37" s="149" customFormat="1" ht="12.75" customHeight="1" x14ac:dyDescent="0.25">
      <c r="A39" s="161"/>
      <c r="B39" s="162"/>
      <c r="C39" s="163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7"/>
      <c r="U39" s="168"/>
      <c r="V39" s="166"/>
      <c r="W39" s="167"/>
      <c r="X39" s="164"/>
      <c r="Y39" s="164"/>
      <c r="Z39" s="164"/>
      <c r="AA39" s="164"/>
      <c r="AB39" s="164"/>
      <c r="AC39" s="167"/>
      <c r="AD39" s="164"/>
      <c r="AE39" s="164"/>
      <c r="AF39" s="164"/>
      <c r="AG39" s="152"/>
      <c r="AH39" s="152"/>
      <c r="AI39" s="155"/>
    </row>
    <row r="40" spans="1:37" s="149" customFormat="1" ht="12.75" customHeight="1" x14ac:dyDescent="0.25">
      <c r="A40" s="161"/>
      <c r="B40" s="162"/>
      <c r="C40" s="163"/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7"/>
      <c r="U40" s="168"/>
      <c r="V40" s="166"/>
      <c r="W40" s="167"/>
      <c r="X40" s="164"/>
      <c r="Y40" s="164"/>
      <c r="Z40" s="164"/>
      <c r="AA40" s="164"/>
      <c r="AB40" s="164"/>
      <c r="AC40" s="167"/>
      <c r="AD40" s="164"/>
      <c r="AE40" s="164"/>
      <c r="AF40" s="164"/>
      <c r="AG40" s="152"/>
      <c r="AH40" s="152"/>
      <c r="AI40" s="155"/>
    </row>
    <row r="41" spans="1:37" s="149" customFormat="1" ht="12.75" customHeight="1" x14ac:dyDescent="0.25">
      <c r="A41" s="161"/>
      <c r="B41" s="162"/>
      <c r="C41" s="163"/>
      <c r="D41" s="163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164"/>
      <c r="R41" s="164"/>
      <c r="S41" s="164"/>
      <c r="T41" s="167"/>
      <c r="U41" s="168"/>
      <c r="V41" s="166"/>
      <c r="W41" s="167"/>
      <c r="X41" s="164"/>
      <c r="Y41" s="164"/>
      <c r="Z41" s="164"/>
      <c r="AA41" s="164"/>
      <c r="AB41" s="164"/>
      <c r="AC41" s="167"/>
      <c r="AD41" s="164"/>
      <c r="AE41" s="164"/>
      <c r="AF41" s="164"/>
      <c r="AG41" s="152"/>
      <c r="AH41" s="152"/>
      <c r="AI41" s="155"/>
      <c r="AK41" s="169"/>
    </row>
    <row r="42" spans="1:37" s="149" customFormat="1" ht="12.75" customHeight="1" x14ac:dyDescent="0.25">
      <c r="A42" s="161"/>
      <c r="B42" s="162"/>
      <c r="C42" s="163"/>
      <c r="D42" s="163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164"/>
      <c r="R42" s="164"/>
      <c r="S42" s="164"/>
      <c r="T42" s="167"/>
      <c r="U42" s="168"/>
      <c r="V42" s="166"/>
      <c r="W42" s="167"/>
      <c r="X42" s="164"/>
      <c r="Y42" s="164"/>
      <c r="Z42" s="164"/>
      <c r="AA42" s="164"/>
      <c r="AB42" s="164"/>
      <c r="AC42" s="167"/>
      <c r="AD42" s="164"/>
      <c r="AE42" s="164"/>
      <c r="AF42" s="164"/>
      <c r="AG42" s="152"/>
      <c r="AH42" s="152"/>
      <c r="AI42" s="155"/>
    </row>
    <row r="43" spans="1:37" s="149" customFormat="1" ht="12.75" customHeight="1" x14ac:dyDescent="0.25">
      <c r="A43" s="161"/>
      <c r="B43" s="162"/>
      <c r="C43" s="163"/>
      <c r="D43" s="163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164"/>
      <c r="R43" s="164"/>
      <c r="S43" s="164"/>
      <c r="T43" s="167"/>
      <c r="U43" s="168"/>
      <c r="V43" s="166"/>
      <c r="W43" s="167"/>
      <c r="X43" s="164"/>
      <c r="Y43" s="164"/>
      <c r="Z43" s="164"/>
      <c r="AA43" s="164"/>
      <c r="AB43" s="164"/>
      <c r="AC43" s="167"/>
      <c r="AD43" s="164"/>
      <c r="AE43" s="164"/>
      <c r="AF43" s="164"/>
      <c r="AG43" s="152"/>
      <c r="AH43" s="152"/>
      <c r="AI43" s="155"/>
    </row>
    <row r="44" spans="1:37" s="149" customFormat="1" ht="12.75" customHeight="1" x14ac:dyDescent="0.25">
      <c r="A44" s="161"/>
      <c r="B44" s="162"/>
      <c r="C44" s="163"/>
      <c r="D44" s="163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164"/>
      <c r="R44" s="164"/>
      <c r="S44" s="164"/>
      <c r="T44" s="167"/>
      <c r="U44" s="168"/>
      <c r="V44" s="166"/>
      <c r="W44" s="167"/>
      <c r="X44" s="164"/>
      <c r="Y44" s="164"/>
      <c r="Z44" s="164"/>
      <c r="AA44" s="164"/>
      <c r="AB44" s="164"/>
      <c r="AC44" s="167"/>
      <c r="AD44" s="164"/>
      <c r="AE44" s="164"/>
      <c r="AF44" s="164"/>
      <c r="AG44" s="152"/>
      <c r="AH44" s="152"/>
      <c r="AI44" s="155"/>
    </row>
    <row r="45" spans="1:37" s="149" customFormat="1" ht="12.75" customHeight="1" x14ac:dyDescent="0.25">
      <c r="A45" s="161"/>
      <c r="B45" s="162"/>
      <c r="C45" s="163"/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5"/>
      <c r="Q45" s="164"/>
      <c r="R45" s="164"/>
      <c r="S45" s="164"/>
      <c r="T45" s="167"/>
      <c r="U45" s="168"/>
      <c r="V45" s="166"/>
      <c r="W45" s="167"/>
      <c r="X45" s="164"/>
      <c r="Y45" s="164"/>
      <c r="Z45" s="164"/>
      <c r="AA45" s="164"/>
      <c r="AB45" s="164"/>
      <c r="AC45" s="167"/>
      <c r="AD45" s="164"/>
      <c r="AE45" s="164"/>
      <c r="AF45" s="164"/>
      <c r="AG45" s="152"/>
      <c r="AH45" s="152"/>
      <c r="AI45" s="155"/>
    </row>
    <row r="46" spans="1:37" s="149" customFormat="1" ht="12.75" customHeight="1" x14ac:dyDescent="0.25">
      <c r="A46" s="161"/>
      <c r="B46" s="162"/>
      <c r="C46" s="163"/>
      <c r="D46" s="163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  <c r="Q46" s="164"/>
      <c r="R46" s="164"/>
      <c r="S46" s="164"/>
      <c r="T46" s="167"/>
      <c r="U46" s="168"/>
      <c r="V46" s="166"/>
      <c r="W46" s="167"/>
      <c r="X46" s="164"/>
      <c r="Y46" s="164"/>
      <c r="Z46" s="164"/>
      <c r="AA46" s="164"/>
      <c r="AB46" s="164"/>
      <c r="AC46" s="167"/>
      <c r="AD46" s="164"/>
      <c r="AE46" s="164"/>
      <c r="AF46" s="164"/>
      <c r="AG46" s="152"/>
      <c r="AH46" s="152"/>
      <c r="AI46" s="155"/>
    </row>
    <row r="47" spans="1:37" s="149" customFormat="1" ht="12.75" customHeight="1" x14ac:dyDescent="0.25">
      <c r="A47" s="156"/>
      <c r="B47" s="157"/>
      <c r="C47" s="158"/>
      <c r="D47" s="158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3"/>
      <c r="Q47" s="152"/>
      <c r="R47" s="152"/>
      <c r="S47" s="152"/>
      <c r="T47" s="159"/>
      <c r="U47" s="160"/>
      <c r="V47" s="154"/>
      <c r="W47" s="159"/>
      <c r="X47" s="152"/>
      <c r="Y47" s="152"/>
      <c r="Z47" s="152"/>
      <c r="AA47" s="152"/>
      <c r="AB47" s="152"/>
      <c r="AC47" s="159"/>
      <c r="AD47" s="152"/>
      <c r="AE47" s="152"/>
      <c r="AF47" s="152"/>
      <c r="AG47" s="152"/>
      <c r="AH47" s="152"/>
      <c r="AI47" s="155"/>
    </row>
    <row r="48" spans="1:37" s="149" customFormat="1" ht="12.75" customHeight="1" x14ac:dyDescent="0.25">
      <c r="A48" s="156"/>
      <c r="B48" s="157"/>
      <c r="C48" s="158"/>
      <c r="D48" s="158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3"/>
      <c r="Q48" s="152"/>
      <c r="R48" s="152"/>
      <c r="S48" s="152"/>
      <c r="T48" s="159"/>
      <c r="U48" s="160"/>
      <c r="V48" s="154"/>
      <c r="W48" s="159"/>
      <c r="X48" s="152"/>
      <c r="Y48" s="152"/>
      <c r="Z48" s="152"/>
      <c r="AA48" s="152"/>
      <c r="AB48" s="152"/>
      <c r="AC48" s="159"/>
      <c r="AD48" s="152"/>
      <c r="AE48" s="152"/>
      <c r="AF48" s="152"/>
      <c r="AG48" s="152"/>
      <c r="AH48" s="152"/>
      <c r="AI48" s="155"/>
    </row>
    <row r="49" spans="1:35" s="149" customFormat="1" ht="12.75" customHeight="1" x14ac:dyDescent="0.25">
      <c r="A49" s="156"/>
      <c r="B49" s="151"/>
      <c r="C49" s="158"/>
      <c r="D49" s="158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3"/>
      <c r="Q49" s="152"/>
      <c r="R49" s="152"/>
      <c r="S49" s="152"/>
      <c r="T49" s="159"/>
      <c r="U49" s="160"/>
      <c r="V49" s="154"/>
      <c r="W49" s="159"/>
      <c r="X49" s="152"/>
      <c r="Y49" s="152"/>
      <c r="Z49" s="152"/>
      <c r="AA49" s="152"/>
      <c r="AB49" s="152"/>
      <c r="AC49" s="159"/>
      <c r="AD49" s="152"/>
      <c r="AE49" s="152"/>
      <c r="AF49" s="152"/>
      <c r="AG49" s="152"/>
      <c r="AH49" s="152"/>
      <c r="AI49" s="155"/>
    </row>
    <row r="50" spans="1:35" s="149" customFormat="1" ht="12.75" customHeight="1" x14ac:dyDescent="0.25">
      <c r="A50" s="156"/>
      <c r="B50" s="151"/>
      <c r="C50" s="152"/>
      <c r="D50" s="158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3"/>
      <c r="Q50" s="152"/>
      <c r="R50" s="152"/>
      <c r="S50" s="152"/>
      <c r="T50" s="159"/>
      <c r="U50" s="160"/>
      <c r="V50" s="154"/>
      <c r="W50" s="159"/>
      <c r="X50" s="152"/>
      <c r="Y50" s="152"/>
      <c r="Z50" s="152"/>
      <c r="AA50" s="152"/>
      <c r="AB50" s="152"/>
      <c r="AC50" s="159"/>
      <c r="AD50" s="152"/>
      <c r="AE50" s="152"/>
      <c r="AF50" s="152"/>
      <c r="AG50" s="152"/>
      <c r="AH50" s="152"/>
      <c r="AI50" s="155"/>
    </row>
    <row r="51" spans="1:35" s="149" customFormat="1" ht="12.75" customHeight="1" x14ac:dyDescent="0.25">
      <c r="A51" s="150"/>
      <c r="B51" s="170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3"/>
      <c r="Q51" s="152"/>
      <c r="R51" s="152"/>
      <c r="S51" s="152"/>
      <c r="T51" s="159"/>
      <c r="U51" s="160"/>
      <c r="V51" s="154"/>
      <c r="W51" s="159"/>
      <c r="X51" s="152"/>
      <c r="Y51" s="152"/>
      <c r="Z51" s="152"/>
      <c r="AA51" s="152"/>
      <c r="AB51" s="152"/>
      <c r="AC51" s="159"/>
      <c r="AD51" s="152"/>
      <c r="AE51" s="152"/>
      <c r="AF51" s="152"/>
      <c r="AG51" s="152"/>
      <c r="AH51" s="152"/>
      <c r="AI51" s="155"/>
    </row>
    <row r="52" spans="1:35" s="149" customFormat="1" ht="12.75" customHeight="1" x14ac:dyDescent="0.25">
      <c r="A52" s="150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3"/>
      <c r="Q52" s="152"/>
      <c r="R52" s="152"/>
      <c r="S52" s="152"/>
      <c r="T52" s="152"/>
      <c r="U52" s="160"/>
      <c r="V52" s="154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5"/>
    </row>
    <row r="53" spans="1:35" s="149" customFormat="1" ht="12.75" customHeight="1" x14ac:dyDescent="0.25">
      <c r="A53" s="156"/>
      <c r="B53" s="158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3"/>
      <c r="Q53" s="152"/>
      <c r="R53" s="152"/>
      <c r="S53" s="152"/>
      <c r="T53" s="159"/>
      <c r="U53" s="160"/>
      <c r="V53" s="154"/>
      <c r="W53" s="159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5"/>
    </row>
    <row r="54" spans="1:35" s="149" customFormat="1" ht="12.75" customHeight="1" x14ac:dyDescent="0.25">
      <c r="A54" s="150"/>
      <c r="B54" s="170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3"/>
      <c r="Q54" s="152"/>
      <c r="R54" s="152"/>
      <c r="S54" s="152"/>
      <c r="T54" s="159"/>
      <c r="U54" s="160"/>
      <c r="V54" s="154"/>
      <c r="W54" s="159"/>
      <c r="X54" s="152"/>
      <c r="Y54" s="152"/>
      <c r="Z54" s="152"/>
      <c r="AA54" s="152"/>
      <c r="AB54" s="152"/>
      <c r="AC54" s="159"/>
      <c r="AD54" s="152"/>
      <c r="AE54" s="152"/>
      <c r="AF54" s="152"/>
      <c r="AG54" s="152"/>
      <c r="AH54" s="152"/>
      <c r="AI54" s="155"/>
    </row>
    <row r="55" spans="1:35" s="149" customFormat="1" ht="12.75" customHeight="1" x14ac:dyDescent="0.25">
      <c r="A55" s="150"/>
      <c r="B55" s="157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3"/>
      <c r="Q55" s="152"/>
      <c r="R55" s="152"/>
      <c r="S55" s="152"/>
      <c r="T55" s="159"/>
      <c r="U55" s="160"/>
      <c r="V55" s="154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5"/>
    </row>
    <row r="56" spans="1:35" s="149" customFormat="1" ht="12.75" customHeight="1" thickBot="1" x14ac:dyDescent="0.3">
      <c r="A56" s="171" t="s">
        <v>2</v>
      </c>
      <c r="B56" s="172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4"/>
      <c r="Q56" s="152"/>
      <c r="R56" s="152"/>
      <c r="S56" s="152"/>
      <c r="T56" s="159"/>
      <c r="U56" s="160"/>
      <c r="V56" s="175"/>
      <c r="W56" s="176"/>
      <c r="X56" s="177"/>
      <c r="Y56" s="177"/>
      <c r="Z56" s="177"/>
      <c r="AA56" s="177"/>
      <c r="AB56" s="152"/>
      <c r="AC56" s="687">
        <f>+AC30</f>
        <v>0</v>
      </c>
      <c r="AD56" s="688"/>
      <c r="AE56" s="688"/>
      <c r="AF56" s="688"/>
      <c r="AG56" s="688"/>
      <c r="AH56" s="688"/>
      <c r="AI56" s="155"/>
    </row>
    <row r="57" spans="1:35" s="182" customFormat="1" ht="8.25" customHeight="1" x14ac:dyDescent="0.25">
      <c r="A57" s="178"/>
      <c r="B57" s="179"/>
      <c r="C57" s="179" t="s">
        <v>2138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1"/>
    </row>
    <row r="58" spans="1:35" s="182" customFormat="1" ht="8.25" customHeight="1" x14ac:dyDescent="0.25">
      <c r="A58" s="183"/>
      <c r="B58" s="184" t="s">
        <v>2139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</row>
    <row r="59" spans="1:35" s="182" customFormat="1" ht="17.25" customHeight="1" x14ac:dyDescent="0.2">
      <c r="A59" s="187"/>
      <c r="B59" s="699" t="s">
        <v>2017</v>
      </c>
      <c r="C59" s="699"/>
      <c r="D59" s="699"/>
      <c r="E59" s="699"/>
      <c r="F59" s="699"/>
      <c r="G59" s="699"/>
      <c r="H59" s="699"/>
      <c r="I59" s="699"/>
      <c r="J59" s="699"/>
      <c r="K59" s="699"/>
      <c r="L59" s="699"/>
      <c r="M59" s="699"/>
      <c r="N59" s="699"/>
      <c r="O59" s="699"/>
      <c r="P59" s="699"/>
      <c r="Q59" s="62"/>
      <c r="R59" s="62"/>
      <c r="S59" s="700" t="s">
        <v>2140</v>
      </c>
      <c r="T59" s="700"/>
      <c r="U59" s="700"/>
      <c r="V59" s="700"/>
      <c r="W59" s="700"/>
      <c r="X59" s="188"/>
      <c r="Y59" s="701" t="s">
        <v>2018</v>
      </c>
      <c r="Z59" s="701"/>
      <c r="AA59" s="701"/>
      <c r="AB59" s="701"/>
      <c r="AC59" s="701"/>
      <c r="AD59" s="189"/>
      <c r="AE59" s="702"/>
      <c r="AF59" s="702"/>
      <c r="AG59" s="702"/>
      <c r="AH59" s="702"/>
      <c r="AI59" s="186"/>
    </row>
    <row r="60" spans="1:35" s="182" customFormat="1" ht="8.25" customHeight="1" x14ac:dyDescent="0.25">
      <c r="A60" s="190"/>
      <c r="B60" s="697" t="s">
        <v>2141</v>
      </c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697"/>
      <c r="P60" s="697"/>
      <c r="Q60" s="184"/>
      <c r="R60" s="184"/>
      <c r="S60" s="697" t="s">
        <v>2142</v>
      </c>
      <c r="T60" s="697"/>
      <c r="U60" s="697"/>
      <c r="V60" s="697"/>
      <c r="W60" s="697"/>
      <c r="X60" s="191"/>
      <c r="Y60" s="192" t="s">
        <v>2143</v>
      </c>
      <c r="Z60" s="192"/>
      <c r="AA60" s="192"/>
      <c r="AB60" s="192"/>
      <c r="AC60" s="192"/>
      <c r="AD60" s="191"/>
      <c r="AE60" s="698" t="s">
        <v>2144</v>
      </c>
      <c r="AF60" s="698"/>
      <c r="AG60" s="698"/>
      <c r="AH60" s="698"/>
      <c r="AI60" s="193"/>
    </row>
    <row r="61" spans="1:35" s="182" customFormat="1" ht="8.25" customHeight="1" x14ac:dyDescent="0.25">
      <c r="A61" s="190"/>
      <c r="B61" s="703" t="s">
        <v>2145</v>
      </c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3"/>
      <c r="O61" s="703"/>
      <c r="P61" s="703"/>
      <c r="Q61" s="184"/>
      <c r="R61" s="184"/>
      <c r="S61" s="184"/>
      <c r="T61" s="184"/>
      <c r="U61" s="191"/>
      <c r="V61" s="194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85"/>
      <c r="AH61" s="185"/>
      <c r="AI61" s="193"/>
    </row>
    <row r="62" spans="1:35" s="182" customFormat="1" ht="8.25" customHeight="1" x14ac:dyDescent="0.25">
      <c r="A62" s="190"/>
      <c r="B62" s="184"/>
      <c r="C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91"/>
      <c r="V62" s="194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85"/>
      <c r="AH62" s="185"/>
      <c r="AI62" s="193"/>
    </row>
    <row r="63" spans="1:35" s="182" customFormat="1" ht="8.25" customHeight="1" x14ac:dyDescent="0.25">
      <c r="A63" s="190"/>
      <c r="B63" s="697" t="s">
        <v>2146</v>
      </c>
      <c r="C63" s="697"/>
      <c r="D63" s="697"/>
      <c r="E63" s="697"/>
      <c r="F63" s="697"/>
      <c r="G63" s="697"/>
      <c r="H63" s="697"/>
      <c r="I63" s="697"/>
      <c r="J63" s="697"/>
      <c r="K63" s="697"/>
      <c r="L63" s="697"/>
      <c r="M63" s="697"/>
      <c r="N63" s="697"/>
      <c r="O63" s="697"/>
      <c r="P63" s="697"/>
      <c r="Q63" s="184"/>
      <c r="R63" s="184"/>
      <c r="S63" s="697" t="s">
        <v>2147</v>
      </c>
      <c r="T63" s="697"/>
      <c r="U63" s="697"/>
      <c r="V63" s="697"/>
      <c r="W63" s="697"/>
      <c r="X63" s="191"/>
      <c r="Y63" s="698" t="s">
        <v>2148</v>
      </c>
      <c r="Z63" s="698"/>
      <c r="AA63" s="698"/>
      <c r="AB63" s="698"/>
      <c r="AC63" s="698"/>
      <c r="AD63" s="191"/>
      <c r="AE63" s="704"/>
      <c r="AF63" s="704"/>
      <c r="AG63" s="704"/>
      <c r="AH63" s="704"/>
      <c r="AI63" s="193"/>
    </row>
    <row r="64" spans="1:35" s="182" customFormat="1" ht="8.25" customHeight="1" x14ac:dyDescent="0.25">
      <c r="A64" s="190"/>
      <c r="B64" s="195"/>
      <c r="C64" s="196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91"/>
      <c r="V64" s="194"/>
      <c r="AG64" s="185"/>
      <c r="AH64" s="185"/>
      <c r="AI64" s="193"/>
    </row>
    <row r="65" spans="1:35" s="182" customFormat="1" ht="8.25" customHeight="1" x14ac:dyDescent="0.25">
      <c r="A65" s="190"/>
      <c r="B65" s="197" t="s">
        <v>2149</v>
      </c>
      <c r="C65" s="196"/>
      <c r="D65" s="198"/>
      <c r="E65" s="198"/>
      <c r="F65" s="199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84"/>
      <c r="T65" s="184"/>
      <c r="U65" s="194"/>
      <c r="V65" s="194"/>
      <c r="AG65" s="194"/>
      <c r="AH65" s="185"/>
      <c r="AI65" s="193"/>
    </row>
    <row r="66" spans="1:35" s="182" customFormat="1" ht="8.25" customHeight="1" x14ac:dyDescent="0.25">
      <c r="A66" s="200"/>
      <c r="B66" s="201"/>
      <c r="C66" s="202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185"/>
      <c r="T66" s="185"/>
      <c r="AG66" s="185"/>
      <c r="AH66" s="185"/>
      <c r="AI66" s="186"/>
    </row>
    <row r="67" spans="1:35" s="182" customFormat="1" ht="8.25" customHeight="1" x14ac:dyDescent="0.25">
      <c r="A67" s="190"/>
      <c r="B67" s="697" t="s">
        <v>2141</v>
      </c>
      <c r="C67" s="697"/>
      <c r="D67" s="697"/>
      <c r="E67" s="697"/>
      <c r="F67" s="697"/>
      <c r="G67" s="697"/>
      <c r="H67" s="697"/>
      <c r="I67" s="697"/>
      <c r="J67" s="697"/>
      <c r="K67" s="697"/>
      <c r="L67" s="697"/>
      <c r="M67" s="697"/>
      <c r="N67" s="697"/>
      <c r="O67" s="697"/>
      <c r="P67" s="697"/>
      <c r="Q67" s="184"/>
      <c r="R67" s="184"/>
      <c r="S67" s="697" t="s">
        <v>2142</v>
      </c>
      <c r="T67" s="697"/>
      <c r="U67" s="697"/>
      <c r="V67" s="697"/>
      <c r="W67" s="697"/>
      <c r="X67" s="191"/>
      <c r="Y67" s="192" t="s">
        <v>2143</v>
      </c>
      <c r="Z67" s="192"/>
      <c r="AA67" s="192"/>
      <c r="AB67" s="192"/>
      <c r="AC67" s="192"/>
      <c r="AD67" s="191"/>
      <c r="AE67" s="698" t="s">
        <v>2144</v>
      </c>
      <c r="AF67" s="698"/>
      <c r="AG67" s="698"/>
      <c r="AH67" s="698"/>
      <c r="AI67" s="193"/>
    </row>
    <row r="68" spans="1:35" s="182" customFormat="1" ht="8.25" customHeight="1" x14ac:dyDescent="0.25">
      <c r="A68" s="190"/>
      <c r="B68" s="703" t="s">
        <v>2145</v>
      </c>
      <c r="C68" s="703"/>
      <c r="D68" s="703"/>
      <c r="E68" s="703"/>
      <c r="F68" s="703"/>
      <c r="G68" s="703"/>
      <c r="H68" s="703"/>
      <c r="I68" s="703"/>
      <c r="J68" s="703"/>
      <c r="K68" s="703"/>
      <c r="L68" s="703"/>
      <c r="M68" s="703"/>
      <c r="N68" s="703"/>
      <c r="O68" s="703"/>
      <c r="P68" s="703"/>
      <c r="Q68" s="184"/>
      <c r="R68" s="184"/>
      <c r="S68" s="184"/>
      <c r="T68" s="184"/>
      <c r="U68" s="191"/>
      <c r="V68" s="194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85"/>
      <c r="AH68" s="185"/>
      <c r="AI68" s="193"/>
    </row>
    <row r="69" spans="1:35" s="182" customFormat="1" ht="8.25" customHeight="1" x14ac:dyDescent="0.25">
      <c r="A69" s="190"/>
      <c r="B69" s="184"/>
      <c r="C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91"/>
      <c r="V69" s="194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85"/>
      <c r="AH69" s="185"/>
      <c r="AI69" s="193"/>
    </row>
    <row r="70" spans="1:35" s="182" customFormat="1" ht="8.25" customHeight="1" thickBot="1" x14ac:dyDescent="0.3">
      <c r="A70" s="190"/>
      <c r="B70" s="697" t="s">
        <v>2146</v>
      </c>
      <c r="C70" s="697"/>
      <c r="D70" s="697"/>
      <c r="E70" s="697"/>
      <c r="F70" s="697"/>
      <c r="G70" s="697"/>
      <c r="H70" s="697"/>
      <c r="I70" s="697"/>
      <c r="J70" s="697"/>
      <c r="K70" s="697"/>
      <c r="L70" s="697"/>
      <c r="M70" s="697"/>
      <c r="N70" s="697"/>
      <c r="O70" s="697"/>
      <c r="P70" s="697"/>
      <c r="Q70" s="184"/>
      <c r="R70" s="184"/>
      <c r="S70" s="697" t="s">
        <v>2147</v>
      </c>
      <c r="T70" s="697"/>
      <c r="U70" s="697"/>
      <c r="V70" s="697"/>
      <c r="W70" s="697"/>
      <c r="X70" s="191"/>
      <c r="Y70" s="698" t="s">
        <v>2148</v>
      </c>
      <c r="Z70" s="698"/>
      <c r="AA70" s="698"/>
      <c r="AB70" s="698"/>
      <c r="AC70" s="698"/>
      <c r="AD70" s="191"/>
      <c r="AE70" s="704"/>
      <c r="AF70" s="704"/>
      <c r="AG70" s="704"/>
      <c r="AH70" s="704"/>
      <c r="AI70" s="193"/>
    </row>
    <row r="71" spans="1:35" s="182" customFormat="1" ht="11.25" customHeight="1" x14ac:dyDescent="0.25">
      <c r="A71" s="706" t="s">
        <v>2150</v>
      </c>
      <c r="B71" s="707"/>
      <c r="C71" s="707"/>
      <c r="D71" s="707"/>
      <c r="E71" s="707"/>
      <c r="F71" s="707"/>
      <c r="G71" s="707"/>
      <c r="H71" s="707"/>
      <c r="I71" s="707"/>
      <c r="J71" s="707"/>
      <c r="K71" s="707"/>
      <c r="L71" s="707"/>
      <c r="M71" s="707"/>
      <c r="N71" s="707"/>
      <c r="O71" s="707"/>
      <c r="P71" s="707"/>
      <c r="Q71" s="707"/>
      <c r="R71" s="707"/>
      <c r="S71" s="707"/>
      <c r="T71" s="707"/>
      <c r="U71" s="707"/>
      <c r="V71" s="707"/>
      <c r="W71" s="707"/>
      <c r="X71" s="707"/>
      <c r="Y71" s="707"/>
      <c r="Z71" s="707"/>
      <c r="AA71" s="707"/>
      <c r="AB71" s="707"/>
      <c r="AC71" s="707"/>
      <c r="AD71" s="707"/>
      <c r="AE71" s="707"/>
      <c r="AF71" s="707"/>
      <c r="AG71" s="707"/>
      <c r="AH71" s="707"/>
      <c r="AI71" s="204"/>
    </row>
    <row r="72" spans="1:35" s="182" customFormat="1" ht="8.25" customHeight="1" x14ac:dyDescent="0.25">
      <c r="A72" s="205"/>
      <c r="B72" s="194" t="s">
        <v>2151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91" t="s">
        <v>2152</v>
      </c>
      <c r="T72" s="194"/>
      <c r="U72" s="194"/>
      <c r="W72" s="191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206"/>
    </row>
    <row r="73" spans="1:35" s="182" customFormat="1" ht="8.25" customHeight="1" x14ac:dyDescent="0.25">
      <c r="A73" s="207" t="s">
        <v>2153</v>
      </c>
      <c r="B73" s="194"/>
      <c r="C73" s="185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 t="s">
        <v>2154</v>
      </c>
      <c r="S73" s="194"/>
      <c r="T73" s="194"/>
      <c r="V73" s="191"/>
      <c r="W73" s="191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206"/>
    </row>
    <row r="74" spans="1:35" s="182" customFormat="1" ht="8.25" customHeight="1" x14ac:dyDescent="0.25">
      <c r="A74" s="205" t="s">
        <v>2155</v>
      </c>
      <c r="B74" s="185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 t="s">
        <v>2156</v>
      </c>
      <c r="S74" s="191"/>
      <c r="T74" s="191"/>
      <c r="U74" s="185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208"/>
    </row>
    <row r="75" spans="1:35" s="182" customFormat="1" ht="8.25" customHeight="1" x14ac:dyDescent="0.25">
      <c r="A75" s="207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 t="s">
        <v>2157</v>
      </c>
      <c r="S75" s="191"/>
      <c r="T75" s="191"/>
      <c r="U75" s="185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208"/>
    </row>
    <row r="76" spans="1:35" s="182" customFormat="1" ht="8.25" customHeight="1" x14ac:dyDescent="0.25">
      <c r="A76" s="209"/>
      <c r="B76" s="210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194" t="s">
        <v>2158</v>
      </c>
      <c r="S76" s="211"/>
      <c r="T76" s="211"/>
      <c r="U76" s="185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208"/>
    </row>
    <row r="77" spans="1:35" s="182" customFormat="1" ht="8.25" customHeight="1" x14ac:dyDescent="0.25">
      <c r="A77" s="209"/>
      <c r="B77" s="697" t="s">
        <v>2141</v>
      </c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7"/>
      <c r="P77" s="185"/>
      <c r="Q77" s="185"/>
      <c r="R77" s="194" t="s">
        <v>2159</v>
      </c>
      <c r="S77" s="185"/>
      <c r="T77" s="211"/>
      <c r="U77" s="185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212"/>
    </row>
    <row r="78" spans="1:35" s="182" customFormat="1" ht="8.25" customHeight="1" x14ac:dyDescent="0.25">
      <c r="A78" s="209"/>
      <c r="B78" s="703" t="s">
        <v>2145</v>
      </c>
      <c r="C78" s="703"/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213"/>
      <c r="Q78" s="213"/>
      <c r="R78" s="194" t="s">
        <v>2160</v>
      </c>
      <c r="S78" s="213"/>
      <c r="T78" s="211"/>
      <c r="U78" s="185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208"/>
    </row>
    <row r="79" spans="1:35" s="182" customFormat="1" ht="8.25" customHeight="1" x14ac:dyDescent="0.25">
      <c r="A79" s="209"/>
      <c r="B79" s="201"/>
      <c r="C79" s="185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194" t="s">
        <v>2161</v>
      </c>
      <c r="S79" s="211"/>
      <c r="T79" s="211"/>
      <c r="U79" s="185"/>
      <c r="V79" s="214"/>
      <c r="W79" s="215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08"/>
    </row>
    <row r="80" spans="1:35" s="182" customFormat="1" ht="8.25" customHeight="1" x14ac:dyDescent="0.25">
      <c r="A80" s="209"/>
      <c r="B80" s="201"/>
      <c r="C80" s="201"/>
      <c r="D80" s="201"/>
      <c r="E80" s="201"/>
      <c r="F80" s="201"/>
      <c r="G80" s="20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191"/>
      <c r="S80" s="211"/>
      <c r="T80" s="211"/>
      <c r="U80" s="185"/>
      <c r="V80" s="214"/>
      <c r="W80" s="215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08"/>
    </row>
    <row r="81" spans="1:36" s="182" customFormat="1" ht="10.5" customHeight="1" x14ac:dyDescent="0.25">
      <c r="A81" s="216"/>
      <c r="B81" s="697" t="s">
        <v>2142</v>
      </c>
      <c r="C81" s="697"/>
      <c r="D81" s="697"/>
      <c r="E81" s="697"/>
      <c r="F81" s="697"/>
      <c r="G81" s="697"/>
      <c r="H81" s="191"/>
      <c r="I81" s="698" t="s">
        <v>2143</v>
      </c>
      <c r="J81" s="698"/>
      <c r="K81" s="698"/>
      <c r="L81" s="698"/>
      <c r="M81" s="698"/>
      <c r="N81" s="698"/>
      <c r="O81" s="698"/>
      <c r="P81" s="211"/>
      <c r="Q81" s="211"/>
      <c r="R81" s="708" t="s">
        <v>2162</v>
      </c>
      <c r="S81" s="708"/>
      <c r="T81" s="708"/>
      <c r="U81" s="708"/>
      <c r="V81" s="708"/>
      <c r="W81" s="708"/>
      <c r="X81" s="708"/>
      <c r="Y81" s="708"/>
      <c r="Z81" s="708"/>
      <c r="AA81" s="708"/>
      <c r="AB81" s="708"/>
      <c r="AC81" s="214"/>
      <c r="AD81" s="698" t="s">
        <v>2143</v>
      </c>
      <c r="AE81" s="698"/>
      <c r="AF81" s="698"/>
      <c r="AG81" s="698"/>
      <c r="AH81" s="698"/>
      <c r="AI81" s="705"/>
      <c r="AJ81" s="191"/>
    </row>
    <row r="82" spans="1:36" s="182" customFormat="1" ht="8.25" customHeight="1" x14ac:dyDescent="0.25">
      <c r="A82" s="216"/>
      <c r="P82" s="184"/>
      <c r="Q82" s="211"/>
      <c r="R82" s="709" t="s">
        <v>2145</v>
      </c>
      <c r="S82" s="709"/>
      <c r="T82" s="709"/>
      <c r="U82" s="709"/>
      <c r="V82" s="709"/>
      <c r="W82" s="709"/>
      <c r="X82" s="709"/>
      <c r="Y82" s="709"/>
      <c r="Z82" s="709"/>
      <c r="AA82" s="709"/>
      <c r="AB82" s="709"/>
      <c r="AC82" s="194"/>
      <c r="AD82" s="194"/>
      <c r="AE82" s="194"/>
      <c r="AF82" s="194"/>
      <c r="AG82" s="194"/>
      <c r="AH82" s="214"/>
      <c r="AI82" s="208"/>
    </row>
    <row r="83" spans="1:36" s="182" customFormat="1" ht="8.25" customHeight="1" x14ac:dyDescent="0.25">
      <c r="A83" s="217"/>
      <c r="P83" s="218"/>
      <c r="Q83" s="198"/>
      <c r="R83" s="198"/>
      <c r="S83" s="198"/>
      <c r="T83" s="214"/>
      <c r="U83" s="214"/>
      <c r="V83" s="214"/>
      <c r="W83" s="214"/>
      <c r="Y83" s="194"/>
      <c r="Z83" s="194"/>
      <c r="AA83" s="194"/>
      <c r="AB83" s="194"/>
      <c r="AC83" s="194"/>
      <c r="AD83" s="194"/>
      <c r="AE83" s="194"/>
      <c r="AF83" s="194"/>
      <c r="AG83" s="194"/>
      <c r="AH83" s="214"/>
      <c r="AI83" s="208"/>
    </row>
    <row r="84" spans="1:36" ht="8.25" customHeight="1" x14ac:dyDescent="0.2">
      <c r="A84" s="219"/>
      <c r="B84" s="697" t="s">
        <v>2146</v>
      </c>
      <c r="C84" s="697"/>
      <c r="D84" s="697"/>
      <c r="E84" s="697"/>
      <c r="F84" s="697"/>
      <c r="G84" s="697"/>
      <c r="H84" s="697"/>
      <c r="I84" s="697"/>
      <c r="J84" s="697"/>
      <c r="K84" s="697"/>
      <c r="L84" s="697"/>
      <c r="M84" s="697"/>
      <c r="N84" s="697"/>
      <c r="O84" s="697"/>
      <c r="P84" s="184"/>
      <c r="Q84" s="220"/>
      <c r="R84" s="697" t="s">
        <v>2146</v>
      </c>
      <c r="S84" s="697"/>
      <c r="T84" s="697"/>
      <c r="U84" s="697"/>
      <c r="V84" s="697"/>
      <c r="W84" s="697"/>
      <c r="X84" s="697"/>
      <c r="Y84" s="697"/>
      <c r="Z84" s="697"/>
      <c r="AA84" s="697"/>
      <c r="AB84" s="697"/>
      <c r="AC84" s="184"/>
      <c r="AD84" s="697" t="s">
        <v>2142</v>
      </c>
      <c r="AE84" s="697"/>
      <c r="AF84" s="697"/>
      <c r="AG84" s="697"/>
      <c r="AH84" s="697"/>
      <c r="AI84" s="710"/>
    </row>
    <row r="85" spans="1:36" ht="8.25" customHeight="1" x14ac:dyDescent="0.2">
      <c r="A85" s="219"/>
      <c r="B85" s="184"/>
      <c r="C85" s="184"/>
      <c r="D85" s="191"/>
      <c r="E85" s="194"/>
      <c r="F85" s="191"/>
      <c r="G85" s="191"/>
      <c r="H85" s="191"/>
      <c r="I85" s="191"/>
      <c r="J85" s="191"/>
      <c r="K85" s="191"/>
      <c r="L85" s="191"/>
      <c r="M85" s="220"/>
      <c r="N85" s="220"/>
      <c r="O85" s="220"/>
      <c r="P85" s="220"/>
      <c r="Q85" s="220"/>
      <c r="R85" s="184"/>
      <c r="S85" s="184"/>
      <c r="T85" s="191"/>
      <c r="U85" s="194"/>
      <c r="V85" s="191"/>
      <c r="W85" s="191"/>
      <c r="X85" s="191"/>
      <c r="Y85" s="191"/>
      <c r="Z85" s="191"/>
      <c r="AA85" s="191"/>
      <c r="AB85" s="191"/>
      <c r="AC85" s="220"/>
      <c r="AD85" s="220"/>
      <c r="AE85" s="220"/>
      <c r="AF85" s="220"/>
      <c r="AG85" s="220"/>
      <c r="AH85" s="220"/>
      <c r="AI85" s="221"/>
    </row>
    <row r="86" spans="1:36" ht="8.25" customHeight="1" thickBot="1" x14ac:dyDescent="0.25">
      <c r="A86" s="222"/>
      <c r="B86" s="711" t="s">
        <v>2147</v>
      </c>
      <c r="C86" s="711"/>
      <c r="D86" s="711"/>
      <c r="E86" s="711"/>
      <c r="F86" s="711"/>
      <c r="G86" s="711"/>
      <c r="H86" s="223"/>
      <c r="I86" s="712" t="s">
        <v>2148</v>
      </c>
      <c r="J86" s="712"/>
      <c r="K86" s="712"/>
      <c r="L86" s="712"/>
      <c r="M86" s="712"/>
      <c r="N86" s="712"/>
      <c r="O86" s="712"/>
      <c r="P86" s="224"/>
      <c r="Q86" s="224"/>
      <c r="R86" s="711" t="s">
        <v>2147</v>
      </c>
      <c r="S86" s="711"/>
      <c r="T86" s="711"/>
      <c r="U86" s="711"/>
      <c r="V86" s="711"/>
      <c r="W86" s="711"/>
      <c r="X86" s="711"/>
      <c r="Y86" s="711"/>
      <c r="Z86" s="711"/>
      <c r="AA86" s="711"/>
      <c r="AB86" s="711"/>
      <c r="AC86" s="224"/>
      <c r="AD86" s="712" t="s">
        <v>2148</v>
      </c>
      <c r="AE86" s="712"/>
      <c r="AF86" s="712"/>
      <c r="AG86" s="712"/>
      <c r="AH86" s="712"/>
      <c r="AI86" s="713"/>
    </row>
    <row r="87" spans="1:36" x14ac:dyDescent="0.2"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</row>
    <row r="88" spans="1:36" s="182" customFormat="1" ht="12.75" customHeight="1" x14ac:dyDescent="0.25">
      <c r="A88" s="210"/>
      <c r="B88" s="225"/>
      <c r="C88" s="19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0"/>
      <c r="U88" s="210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</row>
    <row r="89" spans="1:36" s="182" customFormat="1" ht="12.75" customHeight="1" x14ac:dyDescent="0.25">
      <c r="B89" s="226"/>
      <c r="C89" s="191"/>
      <c r="D89" s="19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27"/>
      <c r="U89" s="211"/>
      <c r="V89" s="210"/>
      <c r="W89" s="227"/>
      <c r="X89" s="211"/>
      <c r="Y89" s="211"/>
      <c r="Z89" s="211"/>
      <c r="AA89" s="211"/>
      <c r="AB89" s="211"/>
      <c r="AC89" s="227"/>
      <c r="AD89" s="211"/>
      <c r="AE89" s="211"/>
      <c r="AF89" s="211"/>
      <c r="AG89" s="211"/>
      <c r="AH89" s="211"/>
      <c r="AI89" s="211"/>
    </row>
    <row r="90" spans="1:36" s="182" customFormat="1" ht="12.75" customHeight="1" x14ac:dyDescent="0.25">
      <c r="B90" s="226"/>
      <c r="C90" s="228"/>
      <c r="D90" s="19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0"/>
      <c r="U90" s="211"/>
      <c r="V90" s="210"/>
      <c r="W90" s="227"/>
      <c r="X90" s="211"/>
      <c r="Y90" s="211"/>
      <c r="Z90" s="211"/>
      <c r="AA90" s="211"/>
      <c r="AB90" s="211"/>
      <c r="AC90" s="227"/>
      <c r="AD90" s="211"/>
      <c r="AE90" s="211"/>
      <c r="AF90" s="211"/>
      <c r="AG90" s="211"/>
      <c r="AH90" s="211"/>
      <c r="AI90" s="211"/>
    </row>
    <row r="91" spans="1:36" s="182" customFormat="1" ht="12.75" customHeight="1" x14ac:dyDescent="0.25">
      <c r="B91" s="226"/>
      <c r="C91" s="191"/>
      <c r="D91" s="19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0"/>
      <c r="U91" s="211"/>
      <c r="V91" s="210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</row>
    <row r="92" spans="1:36" s="182" customFormat="1" ht="12.75" customHeight="1" x14ac:dyDescent="0.25">
      <c r="B92" s="225"/>
      <c r="C92" s="191"/>
      <c r="D92" s="19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27"/>
      <c r="U92" s="211"/>
      <c r="V92" s="210"/>
      <c r="W92" s="227"/>
      <c r="X92" s="211"/>
      <c r="Y92" s="211"/>
      <c r="Z92" s="211"/>
      <c r="AA92" s="211"/>
      <c r="AB92" s="211"/>
      <c r="AC92" s="227"/>
      <c r="AD92" s="211"/>
      <c r="AE92" s="211"/>
      <c r="AF92" s="211"/>
      <c r="AG92" s="211"/>
      <c r="AH92" s="211"/>
      <c r="AI92" s="211"/>
    </row>
    <row r="93" spans="1:36" s="182" customFormat="1" ht="12.75" customHeight="1" x14ac:dyDescent="0.25">
      <c r="B93" s="225"/>
      <c r="C93" s="19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0"/>
      <c r="U93" s="211"/>
      <c r="V93" s="210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</row>
    <row r="94" spans="1:36" s="182" customFormat="1" ht="12.75" customHeight="1" x14ac:dyDescent="0.25">
      <c r="B94" s="225"/>
      <c r="C94" s="19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27"/>
      <c r="U94" s="211"/>
      <c r="V94" s="210"/>
      <c r="W94" s="227"/>
      <c r="X94" s="211"/>
      <c r="Y94" s="211"/>
      <c r="Z94" s="211"/>
      <c r="AA94" s="211"/>
      <c r="AB94" s="211"/>
      <c r="AC94" s="227"/>
      <c r="AD94" s="211"/>
      <c r="AE94" s="211"/>
      <c r="AF94" s="211"/>
      <c r="AG94" s="211"/>
      <c r="AH94" s="211"/>
      <c r="AI94" s="211"/>
    </row>
    <row r="95" spans="1:36" s="182" customFormat="1" ht="12.75" customHeight="1" x14ac:dyDescent="0.25">
      <c r="B95" s="226"/>
      <c r="C95" s="229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0"/>
      <c r="W95" s="227"/>
      <c r="X95" s="211"/>
      <c r="Y95" s="211"/>
      <c r="Z95" s="211"/>
      <c r="AA95" s="211"/>
      <c r="AB95" s="211"/>
      <c r="AC95" s="227"/>
      <c r="AD95" s="211"/>
      <c r="AE95" s="211"/>
      <c r="AF95" s="211"/>
      <c r="AG95" s="211"/>
      <c r="AH95" s="211"/>
      <c r="AI95" s="211"/>
    </row>
    <row r="96" spans="1:36" s="182" customFormat="1" ht="12.75" customHeight="1" x14ac:dyDescent="0.25">
      <c r="B96" s="226"/>
      <c r="C96" s="19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0"/>
      <c r="W96" s="227"/>
      <c r="X96" s="211"/>
      <c r="Y96" s="211"/>
      <c r="Z96" s="211"/>
      <c r="AA96" s="211"/>
      <c r="AB96" s="211"/>
      <c r="AC96" s="227"/>
      <c r="AD96" s="211"/>
      <c r="AE96" s="211"/>
      <c r="AF96" s="211"/>
      <c r="AG96" s="211"/>
      <c r="AH96" s="211"/>
      <c r="AI96" s="211"/>
    </row>
    <row r="97" spans="1:35" s="182" customFormat="1" ht="12.75" customHeight="1" x14ac:dyDescent="0.25">
      <c r="B97" s="226"/>
      <c r="C97" s="19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0"/>
      <c r="W97" s="227"/>
      <c r="X97" s="211"/>
      <c r="Y97" s="211"/>
      <c r="Z97" s="211"/>
      <c r="AA97" s="211"/>
      <c r="AB97" s="211"/>
      <c r="AC97" s="227"/>
      <c r="AD97" s="211"/>
      <c r="AE97" s="211"/>
      <c r="AF97" s="211"/>
      <c r="AG97" s="211"/>
      <c r="AH97" s="211"/>
      <c r="AI97" s="211"/>
    </row>
    <row r="98" spans="1:35" s="182" customFormat="1" ht="12.75" customHeight="1" x14ac:dyDescent="0.25">
      <c r="B98" s="226"/>
      <c r="C98" s="19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0"/>
      <c r="W98" s="227"/>
      <c r="X98" s="211"/>
      <c r="Y98" s="211"/>
      <c r="Z98" s="211"/>
      <c r="AA98" s="211"/>
      <c r="AB98" s="211"/>
      <c r="AC98" s="227"/>
      <c r="AD98" s="211"/>
      <c r="AE98" s="211"/>
      <c r="AF98" s="211"/>
      <c r="AG98" s="211"/>
      <c r="AH98" s="211"/>
      <c r="AI98" s="211"/>
    </row>
    <row r="99" spans="1:35" s="182" customFormat="1" ht="12.75" customHeight="1" x14ac:dyDescent="0.25">
      <c r="B99" s="226"/>
      <c r="C99" s="19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0"/>
      <c r="W99" s="227"/>
      <c r="X99" s="211"/>
      <c r="Y99" s="211"/>
      <c r="Z99" s="211"/>
      <c r="AA99" s="211"/>
      <c r="AB99" s="211"/>
      <c r="AC99" s="227"/>
      <c r="AD99" s="211"/>
      <c r="AE99" s="211"/>
      <c r="AF99" s="211"/>
      <c r="AG99" s="211"/>
      <c r="AH99" s="211"/>
      <c r="AI99" s="211"/>
    </row>
    <row r="100" spans="1:35" s="182" customFormat="1" ht="12.75" customHeight="1" x14ac:dyDescent="0.25">
      <c r="B100" s="226"/>
      <c r="C100" s="19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27"/>
      <c r="U100" s="211"/>
      <c r="V100" s="210"/>
      <c r="W100" s="227"/>
      <c r="X100" s="211"/>
      <c r="Y100" s="211"/>
      <c r="Z100" s="211"/>
      <c r="AA100" s="211"/>
      <c r="AB100" s="211"/>
      <c r="AC100" s="227"/>
      <c r="AD100" s="211"/>
      <c r="AE100" s="211"/>
      <c r="AF100" s="211"/>
      <c r="AG100" s="211"/>
      <c r="AH100" s="211"/>
      <c r="AI100" s="211"/>
    </row>
    <row r="101" spans="1:35" s="182" customFormat="1" ht="12.75" customHeight="1" x14ac:dyDescent="0.25">
      <c r="A101" s="210"/>
      <c r="B101" s="226"/>
      <c r="C101" s="191"/>
      <c r="D101" s="191"/>
      <c r="E101" s="191"/>
      <c r="W101" s="228"/>
    </row>
    <row r="102" spans="1:35" s="182" customFormat="1" ht="12.75" customHeight="1" x14ac:dyDescent="0.25">
      <c r="A102" s="210"/>
      <c r="B102" s="225"/>
      <c r="C102" s="191"/>
      <c r="D102" s="191"/>
      <c r="E102" s="191"/>
      <c r="T102" s="227"/>
      <c r="W102" s="230"/>
      <c r="AC102" s="230"/>
      <c r="AD102" s="228"/>
    </row>
    <row r="103" spans="1:35" s="182" customFormat="1" ht="12.75" customHeight="1" x14ac:dyDescent="0.25">
      <c r="A103" s="210"/>
      <c r="B103" s="225"/>
      <c r="C103" s="191"/>
      <c r="D103" s="191"/>
      <c r="E103" s="191"/>
      <c r="W103" s="228"/>
      <c r="AC103" s="228"/>
      <c r="AD103" s="228"/>
    </row>
    <row r="104" spans="1:35" s="234" customFormat="1" ht="12.75" customHeight="1" x14ac:dyDescent="0.2">
      <c r="A104" s="231"/>
      <c r="B104" s="232"/>
      <c r="C104" s="233"/>
      <c r="D104" s="233"/>
      <c r="E104" s="233"/>
      <c r="W104" s="235"/>
      <c r="AC104" s="235"/>
      <c r="AD104" s="235"/>
    </row>
    <row r="105" spans="1:35" s="234" customFormat="1" ht="11.1" customHeight="1" x14ac:dyDescent="0.2">
      <c r="A105" s="231"/>
      <c r="B105" s="236"/>
      <c r="C105" s="237"/>
      <c r="D105" s="233"/>
      <c r="E105" s="233"/>
      <c r="T105" s="238"/>
      <c r="W105" s="239"/>
      <c r="AC105" s="239"/>
      <c r="AD105" s="235"/>
    </row>
    <row r="106" spans="1:35" s="234" customFormat="1" ht="5.25" customHeight="1" x14ac:dyDescent="0.2">
      <c r="A106" s="238"/>
      <c r="B106" s="210"/>
      <c r="C106" s="233"/>
      <c r="D106" s="233"/>
      <c r="E106" s="233"/>
      <c r="W106" s="235"/>
      <c r="AC106" s="235"/>
      <c r="AD106" s="235"/>
    </row>
    <row r="107" spans="1:35" s="234" customFormat="1" ht="20.25" customHeight="1" x14ac:dyDescent="0.2">
      <c r="A107" s="238"/>
      <c r="B107" s="210"/>
      <c r="C107" s="233"/>
      <c r="D107" s="233"/>
      <c r="E107" s="233"/>
      <c r="W107" s="235"/>
      <c r="AC107" s="235"/>
      <c r="AD107" s="235"/>
    </row>
    <row r="108" spans="1:35" s="234" customFormat="1" ht="7.5" customHeight="1" x14ac:dyDescent="0.2">
      <c r="A108" s="238"/>
      <c r="B108" s="210"/>
      <c r="C108" s="233"/>
      <c r="D108" s="233"/>
      <c r="E108" s="233"/>
      <c r="W108" s="235"/>
      <c r="AC108" s="235"/>
      <c r="AD108" s="235"/>
    </row>
    <row r="109" spans="1:35" s="234" customFormat="1" ht="8.25" customHeight="1" x14ac:dyDescent="0.2">
      <c r="A109" s="238"/>
      <c r="B109" s="210"/>
      <c r="C109" s="233"/>
      <c r="D109" s="233"/>
      <c r="E109" s="233"/>
      <c r="W109" s="235"/>
      <c r="AC109" s="235"/>
      <c r="AD109" s="235"/>
    </row>
    <row r="110" spans="1:35" s="234" customFormat="1" ht="8.25" customHeight="1" x14ac:dyDescent="0.2">
      <c r="A110" s="238"/>
      <c r="B110" s="210"/>
      <c r="C110" s="233"/>
      <c r="D110" s="233"/>
      <c r="E110" s="233"/>
      <c r="W110" s="235"/>
      <c r="AC110" s="235"/>
      <c r="AD110" s="235"/>
    </row>
    <row r="111" spans="1:35" s="234" customFormat="1" ht="8.25" customHeight="1" x14ac:dyDescent="0.2">
      <c r="A111" s="238"/>
      <c r="B111" s="210"/>
      <c r="C111" s="233"/>
      <c r="D111" s="233"/>
      <c r="E111" s="233"/>
      <c r="W111" s="235"/>
      <c r="AC111" s="235"/>
      <c r="AD111" s="235"/>
    </row>
    <row r="112" spans="1:35" s="234" customFormat="1" ht="8.25" customHeight="1" x14ac:dyDescent="0.2">
      <c r="A112" s="238"/>
      <c r="B112" s="210"/>
      <c r="C112" s="233"/>
      <c r="D112" s="233"/>
      <c r="E112" s="233"/>
      <c r="W112" s="235"/>
      <c r="AC112" s="235"/>
      <c r="AD112" s="235"/>
    </row>
    <row r="113" s="234" customFormat="1" x14ac:dyDescent="0.2"/>
    <row r="114" s="234" customFormat="1" x14ac:dyDescent="0.2"/>
    <row r="115" s="234" customFormat="1" x14ac:dyDescent="0.2"/>
    <row r="116" s="234" customFormat="1" x14ac:dyDescent="0.2"/>
    <row r="117" s="234" customFormat="1" x14ac:dyDescent="0.2"/>
  </sheetData>
  <mergeCells count="52">
    <mergeCell ref="R82:AB82"/>
    <mergeCell ref="B84:O84"/>
    <mergeCell ref="R84:AB84"/>
    <mergeCell ref="AD84:AI84"/>
    <mergeCell ref="B86:G86"/>
    <mergeCell ref="I86:O86"/>
    <mergeCell ref="R86:AB86"/>
    <mergeCell ref="AD86:AI86"/>
    <mergeCell ref="AD81:AI81"/>
    <mergeCell ref="B68:P68"/>
    <mergeCell ref="B70:P70"/>
    <mergeCell ref="S70:W70"/>
    <mergeCell ref="Y70:AC70"/>
    <mergeCell ref="AE70:AH70"/>
    <mergeCell ref="A71:AH71"/>
    <mergeCell ref="B77:O77"/>
    <mergeCell ref="B78:O78"/>
    <mergeCell ref="B81:G81"/>
    <mergeCell ref="I81:O81"/>
    <mergeCell ref="R81:AB81"/>
    <mergeCell ref="B67:P67"/>
    <mergeCell ref="S67:W67"/>
    <mergeCell ref="AE67:AH67"/>
    <mergeCell ref="B59:P59"/>
    <mergeCell ref="S59:W59"/>
    <mergeCell ref="Y59:AC59"/>
    <mergeCell ref="AE59:AH59"/>
    <mergeCell ref="B60:P60"/>
    <mergeCell ref="S60:W60"/>
    <mergeCell ref="AE60:AH60"/>
    <mergeCell ref="B61:P61"/>
    <mergeCell ref="B63:P63"/>
    <mergeCell ref="S63:W63"/>
    <mergeCell ref="Y63:AC63"/>
    <mergeCell ref="AE63:AH63"/>
    <mergeCell ref="AC56:AH56"/>
    <mergeCell ref="A28:P28"/>
    <mergeCell ref="Q28:U28"/>
    <mergeCell ref="V28:AA28"/>
    <mergeCell ref="AB28:AI28"/>
    <mergeCell ref="Q35:U35"/>
    <mergeCell ref="A33:P34"/>
    <mergeCell ref="Q33:U33"/>
    <mergeCell ref="V33:AA33"/>
    <mergeCell ref="AC33:AH33"/>
    <mergeCell ref="C10:M11"/>
    <mergeCell ref="B14:S14"/>
    <mergeCell ref="AC30:AH30"/>
    <mergeCell ref="Q30:U30"/>
    <mergeCell ref="A30:P31"/>
    <mergeCell ref="V30:AA30"/>
    <mergeCell ref="B20:S20"/>
  </mergeCells>
  <printOptions horizontalCentered="1" verticalCentered="1"/>
  <pageMargins left="0" right="7" top="0.25" bottom="0.25" header="0" footer="0"/>
  <pageSetup paperSize="5" scale="69" orientation="landscape" verticalDpi="300" r:id="rId1"/>
  <headerFooter alignWithMargins="0">
    <oddFooter xml:space="preserve">&amp;C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Label 1">
              <controlPr defaultSize="0" autoFill="0" autoPict="0">
                <anchor moveWithCells="1">
                  <from>
                    <xdr:col>20</xdr:col>
                    <xdr:colOff>76200</xdr:colOff>
                    <xdr:row>90</xdr:row>
                    <xdr:rowOff>114300</xdr:rowOff>
                  </from>
                  <to>
                    <xdr:col>22</xdr:col>
                    <xdr:colOff>180975</xdr:colOff>
                    <xdr:row>90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O300"/>
  <sheetViews>
    <sheetView tabSelected="1" zoomScale="110" zoomScaleNormal="110" workbookViewId="0">
      <selection activeCell="AI5" sqref="AI5"/>
    </sheetView>
  </sheetViews>
  <sheetFormatPr defaultRowHeight="15.75" x14ac:dyDescent="0.25"/>
  <cols>
    <col min="1" max="1" width="2.5703125" style="14" customWidth="1"/>
    <col min="2" max="2" width="4" style="14" customWidth="1"/>
    <col min="3" max="3" width="3.140625" style="14" customWidth="1"/>
    <col min="4" max="4" width="2.42578125" style="14" customWidth="1"/>
    <col min="5" max="5" width="3" style="14" customWidth="1"/>
    <col min="6" max="6" width="2.85546875" style="14" customWidth="1"/>
    <col min="7" max="7" width="2.28515625" style="14" customWidth="1"/>
    <col min="8" max="9" width="3.140625" style="14" customWidth="1"/>
    <col min="10" max="10" width="3" style="14" customWidth="1"/>
    <col min="11" max="11" width="1.5703125" style="14" customWidth="1"/>
    <col min="12" max="12" width="3.28515625" style="14" customWidth="1"/>
    <col min="13" max="13" width="1.42578125" style="14" customWidth="1"/>
    <col min="14" max="14" width="3.140625" style="14" customWidth="1"/>
    <col min="15" max="16" width="3" style="14" customWidth="1"/>
    <col min="17" max="17" width="3.5703125" style="14" customWidth="1"/>
    <col min="18" max="18" width="2.85546875" style="14" customWidth="1"/>
    <col min="19" max="19" width="4.140625" style="14" customWidth="1"/>
    <col min="20" max="20" width="2.7109375" style="14" customWidth="1"/>
    <col min="21" max="21" width="1" style="14" customWidth="1"/>
    <col min="22" max="22" width="0.42578125" style="14" hidden="1" customWidth="1"/>
    <col min="23" max="24" width="3.140625" style="14" customWidth="1"/>
    <col min="25" max="25" width="1.140625" style="14" customWidth="1"/>
    <col min="26" max="26" width="6.85546875" style="14" customWidth="1"/>
    <col min="27" max="27" width="3.140625" style="14" customWidth="1"/>
    <col min="28" max="28" width="3" style="14" customWidth="1"/>
    <col min="29" max="30" width="3.42578125" style="14" customWidth="1"/>
    <col min="31" max="31" width="2.85546875" style="14" customWidth="1"/>
    <col min="32" max="32" width="5.28515625" style="14" customWidth="1"/>
    <col min="33" max="33" width="0.140625" style="14" hidden="1" customWidth="1"/>
    <col min="34" max="34" width="25.5703125" style="14" customWidth="1"/>
    <col min="35" max="35" width="15.28515625" style="14" customWidth="1"/>
    <col min="36" max="36" width="9.140625" style="14" hidden="1" customWidth="1"/>
    <col min="37" max="37" width="57.28515625" style="14" hidden="1" customWidth="1"/>
    <col min="38" max="38" width="10.85546875" style="14" hidden="1" customWidth="1"/>
    <col min="39" max="40" width="0" style="14" hidden="1" customWidth="1"/>
    <col min="41" max="41" width="9.42578125" style="14" hidden="1" customWidth="1"/>
    <col min="42" max="60" width="0" style="14" hidden="1" customWidth="1"/>
    <col min="61" max="16384" width="9.140625" style="14"/>
  </cols>
  <sheetData>
    <row r="1" spans="1:35" ht="15.75" customHeight="1" x14ac:dyDescent="0.25">
      <c r="A1" s="726" t="s">
        <v>2019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8"/>
    </row>
    <row r="2" spans="1:35" ht="15.75" customHeight="1" x14ac:dyDescent="0.25">
      <c r="A2" s="729" t="s">
        <v>2020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1"/>
      <c r="AH2" s="14" t="s">
        <v>2056</v>
      </c>
      <c r="AI2" s="88"/>
    </row>
    <row r="3" spans="1:35" ht="15" customHeight="1" x14ac:dyDescent="0.25">
      <c r="A3" s="732" t="s">
        <v>2021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4"/>
      <c r="AH3" s="14" t="s">
        <v>2057</v>
      </c>
      <c r="AI3" s="538" t="s">
        <v>2060</v>
      </c>
    </row>
    <row r="4" spans="1:35" ht="15" customHeight="1" x14ac:dyDescent="0.25">
      <c r="A4" s="735" t="s">
        <v>2106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7"/>
      <c r="AH4" s="14" t="s">
        <v>2105</v>
      </c>
    </row>
    <row r="5" spans="1:35" ht="15.75" customHeight="1" x14ac:dyDescent="0.25">
      <c r="A5" s="738" t="s">
        <v>2022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40"/>
      <c r="Z5" s="740"/>
      <c r="AA5" s="740"/>
      <c r="AB5" s="740"/>
      <c r="AC5" s="740"/>
      <c r="AD5" s="740"/>
      <c r="AE5" s="740"/>
      <c r="AF5" s="741"/>
      <c r="AH5" s="14" t="s">
        <v>0</v>
      </c>
      <c r="AI5" s="539"/>
    </row>
    <row r="6" spans="1:35" x14ac:dyDescent="0.25">
      <c r="A6" s="714" t="s">
        <v>2023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6"/>
      <c r="AA6" s="720" t="s">
        <v>2024</v>
      </c>
      <c r="AB6" s="721"/>
      <c r="AC6" s="721"/>
      <c r="AD6" s="721"/>
      <c r="AE6" s="721"/>
      <c r="AF6" s="722"/>
      <c r="AH6" s="14" t="s">
        <v>2243</v>
      </c>
      <c r="AI6" s="540"/>
    </row>
    <row r="7" spans="1:35" ht="18.75" customHeight="1" x14ac:dyDescent="0.25">
      <c r="A7" s="717"/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9"/>
      <c r="AA7" s="723"/>
      <c r="AB7" s="724"/>
      <c r="AC7" s="724"/>
      <c r="AD7" s="724"/>
      <c r="AE7" s="724"/>
      <c r="AF7" s="725"/>
    </row>
    <row r="8" spans="1:35" ht="9" customHeight="1" x14ac:dyDescent="0.25">
      <c r="A8" s="742" t="s">
        <v>2025</v>
      </c>
      <c r="B8" s="743"/>
      <c r="C8" s="744"/>
      <c r="D8" s="726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2"/>
      <c r="AG8" s="15"/>
    </row>
    <row r="9" spans="1:35" ht="12" customHeight="1" x14ac:dyDescent="0.25">
      <c r="A9" s="745"/>
      <c r="B9" s="746"/>
      <c r="C9" s="747"/>
      <c r="D9" s="751"/>
      <c r="E9" s="752"/>
      <c r="F9" s="752"/>
      <c r="G9" s="752"/>
      <c r="H9" s="16"/>
      <c r="I9" s="17" t="s">
        <v>2026</v>
      </c>
      <c r="J9" s="17"/>
      <c r="K9" s="17"/>
      <c r="L9" s="17"/>
      <c r="M9" s="746"/>
      <c r="N9" s="18"/>
      <c r="O9" s="17" t="s">
        <v>2027</v>
      </c>
      <c r="P9" s="17"/>
      <c r="Q9" s="17"/>
      <c r="R9" s="17"/>
      <c r="S9" s="17"/>
      <c r="T9" s="746"/>
      <c r="U9" s="17"/>
      <c r="V9" s="17"/>
      <c r="W9" s="18"/>
      <c r="X9" s="17" t="s">
        <v>2028</v>
      </c>
      <c r="Y9" s="17"/>
      <c r="Z9" s="17"/>
      <c r="AA9" s="19"/>
      <c r="AB9" s="17" t="s">
        <v>1139</v>
      </c>
      <c r="AC9" s="17"/>
      <c r="AD9" s="746"/>
      <c r="AE9" s="746"/>
      <c r="AF9" s="747"/>
      <c r="AG9" s="15"/>
    </row>
    <row r="10" spans="1:35" ht="7.5" customHeight="1" thickBot="1" x14ac:dyDescent="0.3">
      <c r="A10" s="748"/>
      <c r="B10" s="749"/>
      <c r="C10" s="750"/>
      <c r="D10" s="753"/>
      <c r="E10" s="740"/>
      <c r="F10" s="740"/>
      <c r="G10" s="740"/>
      <c r="H10" s="20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50"/>
      <c r="AG10" s="15"/>
    </row>
    <row r="11" spans="1:35" ht="14.25" customHeight="1" x14ac:dyDescent="0.25">
      <c r="A11" s="754" t="s">
        <v>2029</v>
      </c>
      <c r="B11" s="755"/>
      <c r="C11" s="756"/>
      <c r="D11" s="763" t="s">
        <v>2242</v>
      </c>
      <c r="E11" s="764"/>
      <c r="F11" s="764"/>
      <c r="G11" s="764"/>
      <c r="H11" s="764"/>
      <c r="I11" s="764"/>
      <c r="J11" s="764"/>
      <c r="K11" s="764"/>
      <c r="L11" s="764"/>
      <c r="M11" s="764"/>
      <c r="N11" s="764"/>
      <c r="O11" s="764"/>
      <c r="P11" s="764"/>
      <c r="Q11" s="765"/>
      <c r="R11" s="772" t="s">
        <v>2030</v>
      </c>
      <c r="S11" s="773"/>
      <c r="T11" s="773"/>
      <c r="U11" s="773"/>
      <c r="V11" s="773"/>
      <c r="W11" s="773"/>
      <c r="X11" s="773"/>
      <c r="Y11" s="773"/>
      <c r="Z11" s="774"/>
      <c r="AA11" s="21" t="s">
        <v>2031</v>
      </c>
      <c r="AB11" s="22"/>
      <c r="AC11" s="22"/>
      <c r="AD11" s="22"/>
      <c r="AE11" s="77"/>
      <c r="AF11" s="78"/>
      <c r="AG11" s="25"/>
    </row>
    <row r="12" spans="1:35" ht="9.75" customHeight="1" x14ac:dyDescent="0.25">
      <c r="A12" s="757"/>
      <c r="B12" s="758"/>
      <c r="C12" s="759"/>
      <c r="D12" s="766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8"/>
      <c r="R12" s="775" t="s">
        <v>2249</v>
      </c>
      <c r="S12" s="776"/>
      <c r="T12" s="776"/>
      <c r="U12" s="776"/>
      <c r="V12" s="776"/>
      <c r="W12" s="776"/>
      <c r="X12" s="776"/>
      <c r="Y12" s="776"/>
      <c r="Z12" s="777"/>
      <c r="AA12" s="781" t="s">
        <v>2107</v>
      </c>
      <c r="AB12" s="782"/>
      <c r="AC12" s="782"/>
      <c r="AD12" s="782"/>
      <c r="AE12" s="782"/>
      <c r="AF12" s="783"/>
      <c r="AG12" s="15"/>
    </row>
    <row r="13" spans="1:35" ht="9.75" customHeight="1" x14ac:dyDescent="0.25">
      <c r="A13" s="760"/>
      <c r="B13" s="761"/>
      <c r="C13" s="762"/>
      <c r="D13" s="769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1"/>
      <c r="R13" s="778"/>
      <c r="S13" s="779"/>
      <c r="T13" s="779"/>
      <c r="U13" s="779"/>
      <c r="V13" s="779"/>
      <c r="W13" s="779"/>
      <c r="X13" s="779"/>
      <c r="Y13" s="779"/>
      <c r="Z13" s="780"/>
      <c r="AA13" s="784"/>
      <c r="AB13" s="785"/>
      <c r="AC13" s="785"/>
      <c r="AD13" s="785"/>
      <c r="AE13" s="785"/>
      <c r="AF13" s="786"/>
      <c r="AG13" s="15"/>
    </row>
    <row r="14" spans="1:35" ht="18" customHeight="1" x14ac:dyDescent="0.3">
      <c r="A14" s="814" t="s">
        <v>2032</v>
      </c>
      <c r="B14" s="815"/>
      <c r="C14" s="816"/>
      <c r="D14" s="823" t="s">
        <v>2248</v>
      </c>
      <c r="E14" s="824"/>
      <c r="F14" s="824"/>
      <c r="G14" s="824"/>
      <c r="H14" s="824"/>
      <c r="I14" s="824"/>
      <c r="J14" s="824"/>
      <c r="K14" s="824"/>
      <c r="L14" s="824"/>
      <c r="M14" s="824"/>
      <c r="N14" s="824"/>
      <c r="O14" s="824"/>
      <c r="P14" s="824"/>
      <c r="Q14" s="825"/>
      <c r="R14" s="832" t="s">
        <v>2033</v>
      </c>
      <c r="S14" s="833"/>
      <c r="T14" s="833"/>
      <c r="U14" s="833"/>
      <c r="V14" s="833"/>
      <c r="W14" s="833"/>
      <c r="X14" s="833"/>
      <c r="Y14" s="833"/>
      <c r="Z14" s="833"/>
      <c r="AA14" s="834" t="s">
        <v>2059</v>
      </c>
      <c r="AB14" s="834"/>
      <c r="AC14" s="834"/>
      <c r="AD14" s="834"/>
      <c r="AE14" s="834"/>
      <c r="AF14" s="835"/>
      <c r="AG14" s="15"/>
    </row>
    <row r="15" spans="1:35" ht="18" customHeight="1" x14ac:dyDescent="0.3">
      <c r="A15" s="817"/>
      <c r="B15" s="818"/>
      <c r="C15" s="819"/>
      <c r="D15" s="826"/>
      <c r="E15" s="827"/>
      <c r="F15" s="827"/>
      <c r="G15" s="827"/>
      <c r="H15" s="827"/>
      <c r="I15" s="827"/>
      <c r="J15" s="827"/>
      <c r="K15" s="827"/>
      <c r="L15" s="827"/>
      <c r="M15" s="827"/>
      <c r="N15" s="827"/>
      <c r="O15" s="827"/>
      <c r="P15" s="827"/>
      <c r="Q15" s="828"/>
      <c r="R15" s="836" t="s">
        <v>2034</v>
      </c>
      <c r="S15" s="837"/>
      <c r="T15" s="837"/>
      <c r="U15" s="837"/>
      <c r="V15" s="837"/>
      <c r="W15" s="837"/>
      <c r="X15" s="837"/>
      <c r="Y15" s="837"/>
      <c r="Z15" s="837"/>
      <c r="AA15" s="791" t="s">
        <v>2035</v>
      </c>
      <c r="AB15" s="792"/>
      <c r="AC15" s="792"/>
      <c r="AD15" s="792"/>
      <c r="AE15" s="792"/>
      <c r="AF15" s="793"/>
      <c r="AG15" s="76"/>
    </row>
    <row r="16" spans="1:35" ht="18" customHeight="1" x14ac:dyDescent="0.25">
      <c r="A16" s="820"/>
      <c r="B16" s="821"/>
      <c r="C16" s="822"/>
      <c r="D16" s="829"/>
      <c r="E16" s="830"/>
      <c r="F16" s="830"/>
      <c r="G16" s="830"/>
      <c r="H16" s="830"/>
      <c r="I16" s="830"/>
      <c r="J16" s="830"/>
      <c r="K16" s="830"/>
      <c r="L16" s="830"/>
      <c r="M16" s="830"/>
      <c r="N16" s="830"/>
      <c r="O16" s="830"/>
      <c r="P16" s="830"/>
      <c r="Q16" s="831"/>
      <c r="R16" s="794">
        <f>+IF($AI$3="","",VLOOKUP($AI$3,$AK$289:$AL$293,2,0))</f>
        <v>302050002</v>
      </c>
      <c r="S16" s="795"/>
      <c r="T16" s="795"/>
      <c r="U16" s="795"/>
      <c r="V16" s="795"/>
      <c r="W16" s="795"/>
      <c r="X16" s="795"/>
      <c r="Y16" s="795"/>
      <c r="Z16" s="795"/>
      <c r="AA16" s="796">
        <v>5020402000</v>
      </c>
      <c r="AB16" s="797"/>
      <c r="AC16" s="797"/>
      <c r="AD16" s="797"/>
      <c r="AE16" s="797"/>
      <c r="AF16" s="798"/>
      <c r="AG16" s="15"/>
    </row>
    <row r="17" spans="1:37" ht="18.75" customHeight="1" x14ac:dyDescent="0.25">
      <c r="A17" s="799" t="s">
        <v>2036</v>
      </c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1"/>
      <c r="S17" s="801"/>
      <c r="T17" s="801"/>
      <c r="U17" s="801"/>
      <c r="V17" s="801"/>
      <c r="W17" s="801"/>
      <c r="X17" s="801"/>
      <c r="Y17" s="801"/>
      <c r="Z17" s="802"/>
      <c r="AA17" s="803" t="s">
        <v>2037</v>
      </c>
      <c r="AB17" s="801"/>
      <c r="AC17" s="801"/>
      <c r="AD17" s="801"/>
      <c r="AE17" s="801"/>
      <c r="AF17" s="802"/>
      <c r="AG17" s="20"/>
    </row>
    <row r="18" spans="1:37" ht="18.75" customHeight="1" x14ac:dyDescent="0.25">
      <c r="A18" s="804"/>
      <c r="B18" s="805"/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6"/>
      <c r="AA18" s="27"/>
      <c r="AB18" s="28"/>
      <c r="AC18" s="28"/>
      <c r="AD18" s="28"/>
      <c r="AE18" s="28"/>
      <c r="AF18" s="29"/>
      <c r="AG18" s="15"/>
    </row>
    <row r="19" spans="1:37" ht="14.25" customHeight="1" x14ac:dyDescent="0.25">
      <c r="A19" s="807"/>
      <c r="B19" s="808"/>
      <c r="C19" s="808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T19" s="808"/>
      <c r="U19" s="808"/>
      <c r="V19" s="808"/>
      <c r="W19" s="808"/>
      <c r="X19" s="808"/>
      <c r="Y19" s="808"/>
      <c r="Z19" s="809"/>
      <c r="AA19" s="30"/>
      <c r="AB19" s="31"/>
      <c r="AC19" s="31"/>
      <c r="AD19" s="31"/>
      <c r="AE19" s="31"/>
      <c r="AF19" s="32"/>
      <c r="AG19" s="15"/>
      <c r="AH19" s="417"/>
      <c r="AI19" s="419"/>
      <c r="AJ19" s="417"/>
      <c r="AK19" s="418"/>
    </row>
    <row r="20" spans="1:37" ht="13.5" customHeight="1" x14ac:dyDescent="0.25">
      <c r="A20" s="807"/>
      <c r="B20" s="808"/>
      <c r="C20" s="808"/>
      <c r="D20" s="808"/>
      <c r="E20" s="808"/>
      <c r="F20" s="808"/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  <c r="U20" s="808"/>
      <c r="V20" s="808"/>
      <c r="W20" s="808"/>
      <c r="X20" s="808"/>
      <c r="Y20" s="808"/>
      <c r="Z20" s="809"/>
      <c r="AA20" s="79"/>
      <c r="AB20" s="80"/>
      <c r="AC20" s="80"/>
      <c r="AD20" s="80"/>
      <c r="AE20" s="80"/>
      <c r="AF20" s="35"/>
      <c r="AG20" s="15"/>
      <c r="AH20" s="417"/>
      <c r="AI20" s="419"/>
      <c r="AJ20" s="417"/>
      <c r="AK20" s="418"/>
    </row>
    <row r="21" spans="1:37" x14ac:dyDescent="0.25">
      <c r="A21" s="807"/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09"/>
      <c r="AA21" s="810">
        <f>+S25</f>
        <v>0</v>
      </c>
      <c r="AB21" s="811"/>
      <c r="AC21" s="811"/>
      <c r="AD21" s="811"/>
      <c r="AE21" s="811"/>
      <c r="AF21" s="812"/>
      <c r="AG21" s="15"/>
      <c r="AH21" s="417"/>
      <c r="AI21" s="419"/>
      <c r="AJ21" s="417"/>
      <c r="AK21" s="418"/>
    </row>
    <row r="22" spans="1:37" ht="15" customHeight="1" x14ac:dyDescent="0.25">
      <c r="A22" s="807"/>
      <c r="B22" s="808"/>
      <c r="C22" s="808"/>
      <c r="D22" s="808"/>
      <c r="E22" s="808"/>
      <c r="F22" s="808"/>
      <c r="G22" s="808"/>
      <c r="H22" s="808"/>
      <c r="I22" s="808"/>
      <c r="J22" s="808"/>
      <c r="K22" s="808"/>
      <c r="L22" s="808"/>
      <c r="M22" s="808"/>
      <c r="N22" s="808"/>
      <c r="O22" s="808"/>
      <c r="P22" s="808"/>
      <c r="Q22" s="808"/>
      <c r="R22" s="808"/>
      <c r="S22" s="808"/>
      <c r="T22" s="808"/>
      <c r="U22" s="808"/>
      <c r="V22" s="808"/>
      <c r="W22" s="808"/>
      <c r="X22" s="808"/>
      <c r="Y22" s="808"/>
      <c r="Z22" s="809"/>
      <c r="AA22" s="813"/>
      <c r="AB22" s="811"/>
      <c r="AC22" s="811"/>
      <c r="AD22" s="811"/>
      <c r="AE22" s="811"/>
      <c r="AF22" s="812"/>
      <c r="AG22" s="15"/>
      <c r="AH22" s="417"/>
      <c r="AI22" s="417"/>
      <c r="AJ22" s="417"/>
      <c r="AK22" s="418"/>
    </row>
    <row r="23" spans="1:37" ht="15" customHeight="1" x14ac:dyDescent="0.25">
      <c r="A23" s="79"/>
      <c r="B23" s="36"/>
      <c r="C23" s="37" t="s">
        <v>0</v>
      </c>
      <c r="D23" s="37"/>
      <c r="E23" s="37"/>
      <c r="F23" s="37"/>
      <c r="G23" s="37"/>
      <c r="H23" s="37"/>
      <c r="I23" s="37"/>
      <c r="J23" s="37"/>
      <c r="K23" s="38"/>
      <c r="L23" s="38"/>
      <c r="M23" s="38"/>
      <c r="N23" s="38"/>
      <c r="O23" s="38"/>
      <c r="P23" s="39"/>
      <c r="Q23" s="39"/>
      <c r="R23" s="39"/>
      <c r="S23" s="787">
        <f>+AI5</f>
        <v>0</v>
      </c>
      <c r="T23" s="787"/>
      <c r="U23" s="787"/>
      <c r="V23" s="787"/>
      <c r="W23" s="787"/>
      <c r="X23" s="787"/>
      <c r="Y23" s="787"/>
      <c r="Z23" s="35"/>
      <c r="AA23" s="79"/>
      <c r="AB23" s="80"/>
      <c r="AC23" s="80"/>
      <c r="AD23" s="80"/>
      <c r="AE23" s="80"/>
      <c r="AF23" s="35"/>
      <c r="AG23" s="15"/>
      <c r="AH23" s="417" t="s">
        <v>2269</v>
      </c>
      <c r="AI23" s="417"/>
      <c r="AJ23" s="417"/>
      <c r="AK23" s="418"/>
    </row>
    <row r="24" spans="1:37" ht="15.75" customHeight="1" x14ac:dyDescent="0.25">
      <c r="A24" s="40"/>
      <c r="B24" s="41"/>
      <c r="C24" s="37" t="s">
        <v>2038</v>
      </c>
      <c r="D24" s="37"/>
      <c r="E24" s="37" t="s">
        <v>2233</v>
      </c>
      <c r="F24" s="37"/>
      <c r="G24" s="37"/>
      <c r="H24" s="37"/>
      <c r="I24" s="37"/>
      <c r="J24" s="37"/>
      <c r="K24" s="39"/>
      <c r="L24" s="787"/>
      <c r="M24" s="787"/>
      <c r="N24" s="787"/>
      <c r="O24" s="787"/>
      <c r="P24" s="787"/>
      <c r="Q24" s="787"/>
      <c r="R24" s="39"/>
      <c r="S24" s="884">
        <f>+AI6*0.416666666666667</f>
        <v>0</v>
      </c>
      <c r="T24" s="884"/>
      <c r="U24" s="884"/>
      <c r="V24" s="884"/>
      <c r="W24" s="884"/>
      <c r="X24" s="884"/>
      <c r="Y24" s="884"/>
      <c r="Z24" s="35"/>
      <c r="AA24" s="79"/>
      <c r="AB24" s="80"/>
      <c r="AC24" s="80"/>
      <c r="AD24" s="80"/>
      <c r="AE24" s="80"/>
      <c r="AF24" s="35"/>
      <c r="AG24" s="15"/>
      <c r="AH24" s="417" t="s">
        <v>2252</v>
      </c>
      <c r="AI24" s="417" t="s">
        <v>2256</v>
      </c>
      <c r="AJ24" s="417"/>
      <c r="AK24" s="418"/>
    </row>
    <row r="25" spans="1:37" ht="15.75" customHeight="1" thickBot="1" x14ac:dyDescent="0.3">
      <c r="A25" s="40"/>
      <c r="B25" s="41"/>
      <c r="C25" s="37" t="s">
        <v>1</v>
      </c>
      <c r="D25" s="37"/>
      <c r="E25" s="37"/>
      <c r="F25" s="37"/>
      <c r="G25" s="37"/>
      <c r="H25" s="37"/>
      <c r="I25" s="37"/>
      <c r="J25" s="37"/>
      <c r="K25" s="74"/>
      <c r="L25" s="74"/>
      <c r="M25" s="74"/>
      <c r="N25" s="74"/>
      <c r="O25" s="74"/>
      <c r="P25" s="75"/>
      <c r="Q25" s="75"/>
      <c r="R25" s="75"/>
      <c r="S25" s="788">
        <f>+S23-S24</f>
        <v>0</v>
      </c>
      <c r="T25" s="789"/>
      <c r="U25" s="789"/>
      <c r="V25" s="789"/>
      <c r="W25" s="789"/>
      <c r="X25" s="789"/>
      <c r="Y25" s="789"/>
      <c r="Z25" s="35"/>
      <c r="AA25" s="79"/>
      <c r="AB25" s="80"/>
      <c r="AC25" s="80"/>
      <c r="AD25" s="80"/>
      <c r="AE25" s="80"/>
      <c r="AF25" s="35"/>
      <c r="AG25" s="15"/>
    </row>
    <row r="26" spans="1:37" ht="15.75" customHeight="1" thickTop="1" x14ac:dyDescent="0.25">
      <c r="A26" s="40"/>
      <c r="B26" s="41"/>
      <c r="C26" s="37"/>
      <c r="D26" s="37"/>
      <c r="E26" s="37"/>
      <c r="F26" s="37"/>
      <c r="G26" s="37"/>
      <c r="H26" s="37"/>
      <c r="I26" s="37"/>
      <c r="J26" s="37"/>
      <c r="K26" s="74"/>
      <c r="L26" s="74"/>
      <c r="M26" s="74"/>
      <c r="N26" s="74"/>
      <c r="O26" s="74"/>
      <c r="P26" s="75"/>
      <c r="Q26" s="75"/>
      <c r="R26" s="75"/>
      <c r="S26" s="86"/>
      <c r="T26" s="87"/>
      <c r="U26" s="87"/>
      <c r="V26" s="87"/>
      <c r="W26" s="87"/>
      <c r="X26" s="87"/>
      <c r="Y26" s="87"/>
      <c r="Z26" s="35"/>
      <c r="AA26" s="79"/>
      <c r="AB26" s="80"/>
      <c r="AC26" s="80"/>
      <c r="AD26" s="80"/>
      <c r="AE26" s="80"/>
      <c r="AF26" s="35"/>
      <c r="AG26" s="15"/>
    </row>
    <row r="27" spans="1:37" ht="15.75" customHeight="1" x14ac:dyDescent="0.25">
      <c r="A27" s="40"/>
      <c r="B27" s="41"/>
      <c r="C27" s="37"/>
      <c r="D27" s="37"/>
      <c r="E27" s="37"/>
      <c r="F27" s="37"/>
      <c r="G27" s="37"/>
      <c r="H27" s="37"/>
      <c r="I27" s="37"/>
      <c r="J27" s="37"/>
      <c r="K27" s="74"/>
      <c r="L27" s="74"/>
      <c r="M27" s="74"/>
      <c r="N27" s="74"/>
      <c r="O27" s="74"/>
      <c r="P27" s="75"/>
      <c r="Q27" s="75"/>
      <c r="R27" s="75"/>
      <c r="S27" s="86"/>
      <c r="T27" s="87"/>
      <c r="U27" s="87"/>
      <c r="V27" s="87"/>
      <c r="W27" s="87"/>
      <c r="X27" s="87"/>
      <c r="Y27" s="87"/>
      <c r="Z27" s="35"/>
      <c r="AA27" s="79"/>
      <c r="AB27" s="80"/>
      <c r="AC27" s="80"/>
      <c r="AD27" s="80"/>
      <c r="AE27" s="80"/>
      <c r="AF27" s="35"/>
      <c r="AG27" s="15"/>
    </row>
    <row r="28" spans="1:37" ht="15.75" customHeight="1" x14ac:dyDescent="0.25">
      <c r="A28" s="40"/>
      <c r="B28" s="41"/>
      <c r="C28" s="37"/>
      <c r="D28" s="37"/>
      <c r="E28" s="37"/>
      <c r="F28" s="37"/>
      <c r="G28" s="37"/>
      <c r="H28" s="37"/>
      <c r="I28" s="37"/>
      <c r="J28" s="37"/>
      <c r="K28" s="74"/>
      <c r="L28" s="74"/>
      <c r="M28" s="74"/>
      <c r="N28" s="74"/>
      <c r="O28" s="74"/>
      <c r="P28" s="75"/>
      <c r="Q28" s="75"/>
      <c r="R28" s="75"/>
      <c r="S28" s="86"/>
      <c r="T28" s="87"/>
      <c r="U28" s="87"/>
      <c r="V28" s="87"/>
      <c r="W28" s="87"/>
      <c r="X28" s="87"/>
      <c r="Y28" s="87"/>
      <c r="Z28" s="35"/>
      <c r="AA28" s="79"/>
      <c r="AB28" s="80"/>
      <c r="AC28" s="80"/>
      <c r="AD28" s="80"/>
      <c r="AE28" s="80"/>
      <c r="AF28" s="35"/>
      <c r="AG28" s="15"/>
    </row>
    <row r="29" spans="1:37" ht="15.75" customHeight="1" x14ac:dyDescent="0.25">
      <c r="A29" s="7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79"/>
      <c r="AB29" s="80"/>
      <c r="AC29" s="80"/>
      <c r="AD29" s="80"/>
      <c r="AE29" s="80"/>
      <c r="AF29" s="35"/>
      <c r="AG29" s="15"/>
    </row>
    <row r="30" spans="1:37" ht="17.25" customHeight="1" x14ac:dyDescent="0.25">
      <c r="A30" s="7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/>
      <c r="AA30" s="79"/>
      <c r="AB30" s="80"/>
      <c r="AC30" s="80"/>
      <c r="AD30" s="80"/>
      <c r="AE30" s="80"/>
      <c r="AF30" s="35"/>
      <c r="AG30" s="15"/>
    </row>
    <row r="31" spans="1:37" ht="12.75" customHeight="1" x14ac:dyDescent="0.25">
      <c r="A31" s="81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81"/>
      <c r="AB31" s="82"/>
      <c r="AC31" s="82"/>
      <c r="AD31" s="82"/>
      <c r="AE31" s="82"/>
      <c r="AF31" s="83"/>
      <c r="AG31" s="15"/>
    </row>
    <row r="32" spans="1:37" ht="13.5" customHeight="1" x14ac:dyDescent="0.25">
      <c r="A32" s="51" t="s">
        <v>2039</v>
      </c>
      <c r="B32" s="52" t="s">
        <v>2040</v>
      </c>
      <c r="C32" s="52"/>
      <c r="D32" s="22"/>
      <c r="E32" s="22"/>
      <c r="F32" s="2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51" t="s">
        <v>2041</v>
      </c>
      <c r="S32" s="790" t="s">
        <v>2042</v>
      </c>
      <c r="T32" s="790"/>
      <c r="U32" s="790"/>
      <c r="V32" s="790"/>
      <c r="W32" s="790"/>
      <c r="X32" s="790"/>
      <c r="Y32" s="790"/>
      <c r="Z32" s="790"/>
      <c r="AA32" s="790"/>
      <c r="AB32" s="790"/>
      <c r="AC32" s="790"/>
      <c r="AD32" s="55"/>
      <c r="AE32" s="55"/>
      <c r="AF32" s="56"/>
      <c r="AG32" s="15"/>
    </row>
    <row r="33" spans="1:33" ht="3.75" customHeight="1" x14ac:dyDescent="0.25">
      <c r="A33" s="57"/>
      <c r="B33" s="58"/>
      <c r="C33" s="58"/>
      <c r="D33" s="15"/>
      <c r="E33" s="15"/>
      <c r="F33" s="15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838" t="str">
        <f>+CONCATENATE(PROPER(IF(IF(IF(IF((INT(TEXT(AA21,"###,##0.00"))-MOD(INT(TEXT(AA21,"###,##0.00")),1000000))/1000000=0,"",CONCATENATE(VLOOKUP((INT(TEXT(AA21,"###,##0.00"))-MOD(INT(TEXT(AA21,"###,##0.00")),1000000))/1000000,word[],2,0)," Million"))="",IF((MOD(INT(TEXT(AA21,"###,##0.00")),1000000)-MOD(MOD(INT(TEXT(AA21,"###,##0.00")),1000000),1000))/1000=0,"",CONCATENATE(VLOOKUP((MOD(INT(TEXT(AA21,"###,##0.00")),1000000)-MOD(MOD(INT(TEXT(AA21,"###,##0.00")),1000000),1000))/1000,word[],2,0)," Thousand")),CONCATENATE(IF((INT(TEXT(AA21,"###,##0.00"))-MOD(INT(TEXT(AA21,"###,##0.00")),1000000))/1000000=0,"",CONCATENATE(VLOOKUP((INT(TEXT(AA21,"###,##0.00"))-MOD(INT(TEXT(AA21,"###,##0.00")),1000000))/1000000,word[],2,0)," Million"))," ",IF((MOD(INT(TEXT(AA21,"###,##0.00")),1000000)-MOD(MOD(INT(TEXT(AA21,"###,##0.00")),1000000),1000))/1000=0,"",CONCATENATE(VLOOKUP((MOD(INT(TEXT(AA21,"###,##0.00")),1000000)-MOD(MOD(INT(TEXT(AA21,"###,##0.00")),1000000),1000))/1000,word[],2,0)," Thousand"))))="",IF(MOD(MOD(INT(TEXT(AA21,"###,##0.00")),1000000),1000)=0,"",VLOOKUP(MOD(MOD(INT(TEXT(AA21,"###,##0.00")),1000000),1000),word[],2,0)),CONCATENATE(IF(IF((INT(TEXT(AA21,"###,##0.00"))-MOD(INT(TEXT(AA21,"###,##0.00")),1000000))/1000000=0,"",CONCATENATE(VLOOKUP((INT(TEXT(AA21,"###,##0.00"))-MOD(INT(TEXT(AA21,"###,##0.00")),1000000))/1000000,word[],2,0)," Million"))="",IF((MOD(INT(TEXT(AA21,"###,##0.00")),1000000)-MOD(MOD(INT(TEXT(AA21,"###,##0.00")),1000000),1000))/1000=0,"",CONCATENATE(VLOOKUP((MOD(INT(TEXT(AA21,"###,##0.00")),1000000)-MOD(MOD(INT(TEXT(AA21,"###,##0.00")),1000000),1000))/1000,word[],2,0)," Thousand")),CONCATENATE(IF((INT(TEXT(AA21,"###,##0.00"))-MOD(INT(TEXT(AA21,"###,##0.00")),1000000))/1000000=0,"",CONCATENATE(VLOOKUP((INT(TEXT(AA21,"###,##0.00"))-MOD(INT(TEXT(AA21,"###,##0.00")),1000000))/1000000,word[],2,0)," Million"))," ",IF((MOD(INT(TEXT(AA21,"###,##0.00")),1000000)-MOD(MOD(INT(TEXT(AA21,"###,##0.00")),1000000),1000))/1000=0,"",CONCATENATE(VLOOKUP((MOD(INT(TEXT(AA21,"###,##0.00")),1000000)-MOD(MOD(INT(TEXT(AA21,"###,##0.00")),1000000),1000))/1000,word[],2,0)," Thousand")))),," ",IF(MOD(MOD(INT(TEXT(AA21,"###,##0.00")),1000000),1000)=0,"",VLOOKUP(MOD(MOD(INT(TEXT(AA21,"###,##0.00")),1000000),1000),word[],2,0))))="",IF(ROUND(TRUNC(100*(TEXT(AA21,"###,##0.00")-INT(TEXT(AA21,"###,##0.00"))),2),1)=0,"00/100 Pesos Only",CONCATENATE(ROUND(TRUNC(100*(TEXT(AA21,"###,##0.00")-INT(TEXT(AA21,"###,##0.00"))),2),1),"/100 Pesos Only")),CONCATENATE(IF(IF(IF((INT(TEXT(AA21,"###,##0.00"))-MOD(INT(TEXT(AA21,"###,##0.00")),1000000))/1000000=0,"",CONCATENATE(VLOOKUP((INT(TEXT(AA21,"###,##0.00"))-MOD(INT(TEXT(AA21,"###,##0.00")),1000000))/1000000,word[],2,0)," Million"))="",IF((MOD(INT(TEXT(AA21,"###,##0.00")),1000000)-MOD(MOD(INT(TEXT(AA21,"###,##0.00")),1000000),1000))/1000=0,"",CONCATENATE(VLOOKUP((MOD(INT(TEXT(AA21,"###,##0.00")),1000000)-MOD(MOD(INT(TEXT(AA21,"###,##0.00")),1000000),1000))/1000,word[],2,0)," Thousand")),CONCATENATE(IF((INT(TEXT(AA21,"###,##0.00"))-MOD(INT(TEXT(AA21,"###,##0.00")),1000000))/1000000=0,"",CONCATENATE(VLOOKUP((INT(TEXT(AA21,"###,##0.00"))-MOD(INT(TEXT(AA21,"###,##0.00")),1000000))/1000000,word[],2,0)," Million"))," ",IF((MOD(INT(TEXT(AA21,"###,##0.00")),1000000)-MOD(MOD(INT(TEXT(AA21,"###,##0.00")),1000000),1000))/1000=0,"",CONCATENATE(VLOOKUP((MOD(INT(TEXT(AA21,"###,##0.00")),1000000)-MOD(MOD(INT(TEXT(AA21,"###,##0.00")),1000000),1000))/1000,word[],2,0)," Thousand"))))="",IF(MOD(MOD(INT(TEXT(AA21,"###,##0.00")),1000000),1000)=0,"",VLOOKUP(MOD(MOD(INT(TEXT(AA21,"###,##0.00")),1000000),1000),word[],2,0)),CONCATENATE(IF(IF((INT(TEXT(AA21,"###,##0.00"))-MOD(INT(TEXT(AA21,"###,##0.00")),1000000))/1000000=0,"",CONCATENATE(VLOOKUP((INT(TEXT(AA21,"###,##0.00"))-MOD(INT(TEXT(AA21,"###,##0.00")),1000000))/1000000,word[],2,0)," Million"))="",IF((MOD(INT(TEXT(AA21,"###,##0.00")),1000000)-MOD(MOD(INT(TEXT(AA21,"###,##0.00")),1000000),1000))/1000=0,"",CONCATENATE(VLOOKUP((MOD(INT(TEXT(AA21,"###,##0.00")),1000000)-MOD(MOD(INT(TEXT(AA21,"###,##0.00")),1000000),1000))/1000,word[],2,0)," Thousand")),CONCATENATE(IF((INT(TEXT(AA21,"###,##0.00"))-MOD(INT(TEXT(AA21,"###,##0.00")),1000000))/1000000=0,"",CONCATENATE(VLOOKUP((INT(TEXT(AA21,"###,##0.00"))-MOD(INT(TEXT(AA21,"###,##0.00")),1000000))/1000000,word[],2,0)," Million"))," ",IF((MOD(INT(TEXT(AA21,"###,##0.00")),1000000)-MOD(MOD(INT(TEXT(AA21,"###,##0.00")),1000000),1000))/1000=0,"",CONCATENATE(VLOOKUP((MOD(INT(TEXT(AA21,"###,##0.00")),1000000)-MOD(MOD(INT(TEXT(AA21,"###,##0.00")),1000000),1000))/1000,word[],2,0)," Thousand")))),," ",IF(MOD(MOD(INT(TEXT(AA21,"###,##0.00")),1000000),1000)=0,"",VLOOKUP(MOD(MOD(INT(TEXT(AA21,"###,##0.00")),1000000),1000),word[],2,0))))," &amp; ",IF(ROUND(TRUNC(100*(TEXT(AA21,"###,##0.00")-INT(TEXT(AA21,"###,##0.00"))),2),1)=0,"00/100 Pesos Only",CONCATENATE(ROUND(TRUNC(100*(TEXT(AA21,"###,##0.00")-INT(TEXT(AA21,"###,##0.00"))),2),1),"/100 Pesos Only")))))," (Php",TEXT(AA21," #,##0.00)"))</f>
        <v>00/100 Pesos Only (Php 0.00)</v>
      </c>
      <c r="S33" s="839"/>
      <c r="T33" s="839"/>
      <c r="U33" s="839"/>
      <c r="V33" s="839"/>
      <c r="W33" s="839"/>
      <c r="X33" s="839"/>
      <c r="Y33" s="839"/>
      <c r="Z33" s="839"/>
      <c r="AA33" s="839"/>
      <c r="AB33" s="839"/>
      <c r="AC33" s="839"/>
      <c r="AD33" s="839"/>
      <c r="AE33" s="839"/>
      <c r="AF33" s="840"/>
      <c r="AG33" s="15"/>
    </row>
    <row r="34" spans="1:33" s="64" customFormat="1" ht="12.75" customHeight="1" x14ac:dyDescent="0.2">
      <c r="A34" s="61"/>
      <c r="B34" s="18"/>
      <c r="C34" s="17" t="s">
        <v>2043</v>
      </c>
      <c r="D34" s="17"/>
      <c r="E34" s="17"/>
      <c r="F34" s="17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838"/>
      <c r="S34" s="839"/>
      <c r="T34" s="839"/>
      <c r="U34" s="839"/>
      <c r="V34" s="839"/>
      <c r="W34" s="839"/>
      <c r="X34" s="839"/>
      <c r="Y34" s="839"/>
      <c r="Z34" s="839"/>
      <c r="AA34" s="839"/>
      <c r="AB34" s="839"/>
      <c r="AC34" s="839"/>
      <c r="AD34" s="839"/>
      <c r="AE34" s="839"/>
      <c r="AF34" s="840"/>
      <c r="AG34" s="17"/>
    </row>
    <row r="35" spans="1:33" s="64" customFormat="1" ht="6" customHeight="1" x14ac:dyDescent="0.2">
      <c r="A35" s="745"/>
      <c r="B35" s="746"/>
      <c r="C35" s="746"/>
      <c r="D35" s="746"/>
      <c r="E35" s="746"/>
      <c r="F35" s="746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838"/>
      <c r="S35" s="839"/>
      <c r="T35" s="839"/>
      <c r="U35" s="839"/>
      <c r="V35" s="839"/>
      <c r="W35" s="839"/>
      <c r="X35" s="839"/>
      <c r="Y35" s="839"/>
      <c r="Z35" s="839"/>
      <c r="AA35" s="839"/>
      <c r="AB35" s="839"/>
      <c r="AC35" s="839"/>
      <c r="AD35" s="839"/>
      <c r="AE35" s="839"/>
      <c r="AF35" s="840"/>
      <c r="AG35" s="17"/>
    </row>
    <row r="36" spans="1:33" s="64" customFormat="1" ht="12.75" customHeight="1" x14ac:dyDescent="0.2">
      <c r="A36" s="61"/>
      <c r="B36" s="18"/>
      <c r="C36" s="17" t="s">
        <v>2044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65"/>
      <c r="R36" s="838"/>
      <c r="S36" s="839"/>
      <c r="T36" s="839"/>
      <c r="U36" s="839"/>
      <c r="V36" s="839"/>
      <c r="W36" s="839"/>
      <c r="X36" s="839"/>
      <c r="Y36" s="839"/>
      <c r="Z36" s="839"/>
      <c r="AA36" s="839"/>
      <c r="AB36" s="839"/>
      <c r="AC36" s="839"/>
      <c r="AD36" s="839"/>
      <c r="AE36" s="839"/>
      <c r="AF36" s="840"/>
      <c r="AG36" s="17"/>
    </row>
    <row r="37" spans="1:33" s="64" customFormat="1" ht="8.25" customHeight="1" x14ac:dyDescent="0.2">
      <c r="A37" s="745"/>
      <c r="B37" s="746"/>
      <c r="C37" s="746"/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7"/>
      <c r="R37" s="838"/>
      <c r="S37" s="839"/>
      <c r="T37" s="839"/>
      <c r="U37" s="839"/>
      <c r="V37" s="839"/>
      <c r="W37" s="839"/>
      <c r="X37" s="839"/>
      <c r="Y37" s="839"/>
      <c r="Z37" s="839"/>
      <c r="AA37" s="839"/>
      <c r="AB37" s="839"/>
      <c r="AC37" s="839"/>
      <c r="AD37" s="839"/>
      <c r="AE37" s="839"/>
      <c r="AF37" s="840"/>
      <c r="AG37" s="17"/>
    </row>
    <row r="38" spans="1:33" s="64" customFormat="1" ht="12.75" customHeight="1" x14ac:dyDescent="0.2">
      <c r="A38" s="61"/>
      <c r="B38" s="18"/>
      <c r="C38" s="17" t="s">
        <v>2045</v>
      </c>
      <c r="D38" s="17"/>
      <c r="E38" s="17"/>
      <c r="F38" s="17"/>
      <c r="G38" s="17"/>
      <c r="H38" s="17"/>
      <c r="I38" s="17"/>
      <c r="J38" s="17"/>
      <c r="K38" s="62"/>
      <c r="L38" s="62"/>
      <c r="M38" s="62"/>
      <c r="N38" s="62"/>
      <c r="O38" s="62"/>
      <c r="P38" s="62"/>
      <c r="Q38" s="63"/>
      <c r="R38" s="838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40"/>
      <c r="AG38" s="17"/>
    </row>
    <row r="39" spans="1:33" ht="5.25" customHeight="1" x14ac:dyDescent="0.25">
      <c r="A39" s="66"/>
      <c r="B39" s="15"/>
      <c r="C39" s="15"/>
      <c r="D39" s="67"/>
      <c r="E39" s="67"/>
      <c r="F39" s="67"/>
      <c r="G39" s="67"/>
      <c r="H39" s="67"/>
      <c r="I39" s="67"/>
      <c r="J39" s="67"/>
      <c r="K39" s="68"/>
      <c r="L39" s="68"/>
      <c r="M39" s="68"/>
      <c r="N39" s="68"/>
      <c r="O39" s="68"/>
      <c r="P39" s="68"/>
      <c r="Q39" s="69"/>
      <c r="R39" s="841"/>
      <c r="S39" s="842"/>
      <c r="T39" s="842"/>
      <c r="U39" s="842"/>
      <c r="V39" s="842"/>
      <c r="W39" s="842"/>
      <c r="X39" s="842"/>
      <c r="Y39" s="842"/>
      <c r="Z39" s="842"/>
      <c r="AA39" s="842"/>
      <c r="AB39" s="842"/>
      <c r="AC39" s="842"/>
      <c r="AD39" s="842"/>
      <c r="AE39" s="842"/>
      <c r="AF39" s="843"/>
      <c r="AG39" s="15"/>
    </row>
    <row r="40" spans="1:33" ht="34.5" customHeight="1" x14ac:dyDescent="0.25">
      <c r="A40" s="844" t="s">
        <v>2046</v>
      </c>
      <c r="B40" s="845"/>
      <c r="C40" s="845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  <c r="O40" s="846"/>
      <c r="P40" s="846"/>
      <c r="Q40" s="847"/>
      <c r="R40" s="848" t="s">
        <v>2046</v>
      </c>
      <c r="S40" s="849"/>
      <c r="T40" s="849"/>
      <c r="U40" s="849"/>
      <c r="V40" s="850"/>
      <c r="W40" s="851"/>
      <c r="X40" s="852"/>
      <c r="Y40" s="852"/>
      <c r="Z40" s="852"/>
      <c r="AA40" s="852"/>
      <c r="AB40" s="852"/>
      <c r="AC40" s="852"/>
      <c r="AD40" s="852"/>
      <c r="AE40" s="852"/>
      <c r="AF40" s="853"/>
      <c r="AG40" s="15"/>
    </row>
    <row r="41" spans="1:33" ht="12.75" customHeight="1" x14ac:dyDescent="0.25">
      <c r="A41" s="844" t="s">
        <v>2047</v>
      </c>
      <c r="B41" s="845"/>
      <c r="C41" s="845"/>
      <c r="D41" s="863" t="s">
        <v>2108</v>
      </c>
      <c r="E41" s="864"/>
      <c r="F41" s="864"/>
      <c r="G41" s="864"/>
      <c r="H41" s="864"/>
      <c r="I41" s="864"/>
      <c r="J41" s="864"/>
      <c r="K41" s="864"/>
      <c r="L41" s="864"/>
      <c r="M41" s="864"/>
      <c r="N41" s="864"/>
      <c r="O41" s="864"/>
      <c r="P41" s="864"/>
      <c r="Q41" s="865"/>
      <c r="R41" s="844" t="s">
        <v>2047</v>
      </c>
      <c r="S41" s="869"/>
      <c r="T41" s="869"/>
      <c r="U41" s="869"/>
      <c r="V41" s="869"/>
      <c r="W41" s="871" t="s">
        <v>2109</v>
      </c>
      <c r="X41" s="871"/>
      <c r="Y41" s="871"/>
      <c r="Z41" s="871"/>
      <c r="AA41" s="871"/>
      <c r="AB41" s="871"/>
      <c r="AC41" s="871"/>
      <c r="AD41" s="871"/>
      <c r="AE41" s="871"/>
      <c r="AF41" s="872"/>
      <c r="AG41" s="15"/>
    </row>
    <row r="42" spans="1:33" ht="12.75" customHeight="1" x14ac:dyDescent="0.25">
      <c r="A42" s="844"/>
      <c r="B42" s="845"/>
      <c r="C42" s="845"/>
      <c r="D42" s="866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8"/>
      <c r="R42" s="870"/>
      <c r="S42" s="869"/>
      <c r="T42" s="869"/>
      <c r="U42" s="869"/>
      <c r="V42" s="869"/>
      <c r="W42" s="871"/>
      <c r="X42" s="871"/>
      <c r="Y42" s="871"/>
      <c r="Z42" s="871"/>
      <c r="AA42" s="871"/>
      <c r="AB42" s="871"/>
      <c r="AC42" s="871"/>
      <c r="AD42" s="871"/>
      <c r="AE42" s="871"/>
      <c r="AF42" s="872"/>
      <c r="AG42" s="15"/>
    </row>
    <row r="43" spans="1:33" ht="14.25" customHeight="1" x14ac:dyDescent="0.25">
      <c r="A43" s="844" t="s">
        <v>2048</v>
      </c>
      <c r="B43" s="845"/>
      <c r="C43" s="845"/>
      <c r="D43" s="873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4"/>
      <c r="R43" s="844" t="s">
        <v>2048</v>
      </c>
      <c r="S43" s="845"/>
      <c r="T43" s="845"/>
      <c r="U43" s="845"/>
      <c r="V43" s="845"/>
      <c r="W43" s="873"/>
      <c r="X43" s="873"/>
      <c r="Y43" s="873"/>
      <c r="Z43" s="873"/>
      <c r="AA43" s="873"/>
      <c r="AB43" s="873"/>
      <c r="AC43" s="873"/>
      <c r="AD43" s="873"/>
      <c r="AE43" s="873"/>
      <c r="AF43" s="874"/>
      <c r="AG43" s="15"/>
    </row>
    <row r="44" spans="1:33" ht="16.5" customHeight="1" x14ac:dyDescent="0.25">
      <c r="A44" s="898" t="s">
        <v>1575</v>
      </c>
      <c r="B44" s="899"/>
      <c r="C44" s="899"/>
      <c r="D44" s="854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6"/>
      <c r="R44" s="898" t="s">
        <v>1575</v>
      </c>
      <c r="S44" s="899"/>
      <c r="T44" s="899"/>
      <c r="U44" s="899"/>
      <c r="V44" s="899"/>
      <c r="W44" s="854"/>
      <c r="X44" s="855"/>
      <c r="Y44" s="855"/>
      <c r="Z44" s="855"/>
      <c r="AA44" s="855"/>
      <c r="AB44" s="855"/>
      <c r="AC44" s="855"/>
      <c r="AD44" s="855"/>
      <c r="AE44" s="855"/>
      <c r="AF44" s="856"/>
      <c r="AG44" s="15"/>
    </row>
    <row r="45" spans="1:33" ht="13.5" customHeight="1" x14ac:dyDescent="0.25">
      <c r="A45" s="70" t="s">
        <v>2049</v>
      </c>
      <c r="B45" s="857" t="s">
        <v>2050</v>
      </c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8"/>
      <c r="S45" s="858"/>
      <c r="T45" s="858"/>
      <c r="U45" s="858"/>
      <c r="V45" s="858"/>
      <c r="W45" s="858"/>
      <c r="X45" s="858"/>
      <c r="Y45" s="858"/>
      <c r="Z45" s="859"/>
      <c r="AA45" s="860" t="s">
        <v>2051</v>
      </c>
      <c r="AB45" s="861"/>
      <c r="AC45" s="861"/>
      <c r="AD45" s="861"/>
      <c r="AE45" s="861"/>
      <c r="AF45" s="862"/>
      <c r="AG45" s="15"/>
    </row>
    <row r="46" spans="1:33" s="72" customFormat="1" ht="24.75" customHeight="1" x14ac:dyDescent="0.25">
      <c r="A46" s="885" t="s">
        <v>2052</v>
      </c>
      <c r="B46" s="886"/>
      <c r="C46" s="886"/>
      <c r="D46" s="887"/>
      <c r="E46" s="887"/>
      <c r="F46" s="887"/>
      <c r="G46" s="887"/>
      <c r="H46" s="887"/>
      <c r="I46" s="887"/>
      <c r="J46" s="887"/>
      <c r="K46" s="887"/>
      <c r="L46" s="887"/>
      <c r="M46" s="888" t="s">
        <v>1575</v>
      </c>
      <c r="N46" s="888"/>
      <c r="O46" s="888"/>
      <c r="P46" s="888"/>
      <c r="Q46" s="888"/>
      <c r="R46" s="888" t="s">
        <v>2053</v>
      </c>
      <c r="S46" s="888"/>
      <c r="T46" s="888"/>
      <c r="U46" s="888"/>
      <c r="V46" s="888"/>
      <c r="W46" s="888"/>
      <c r="X46" s="888"/>
      <c r="Y46" s="888"/>
      <c r="Z46" s="889"/>
      <c r="AA46" s="890"/>
      <c r="AB46" s="891"/>
      <c r="AC46" s="891"/>
      <c r="AD46" s="891"/>
      <c r="AE46" s="891"/>
      <c r="AF46" s="892"/>
      <c r="AG46" s="71"/>
    </row>
    <row r="47" spans="1:33" s="72" customFormat="1" ht="12.75" customHeight="1" x14ac:dyDescent="0.25">
      <c r="A47" s="893" t="s">
        <v>2046</v>
      </c>
      <c r="B47" s="887"/>
      <c r="C47" s="887"/>
      <c r="D47" s="887"/>
      <c r="E47" s="887"/>
      <c r="F47" s="887"/>
      <c r="G47" s="887"/>
      <c r="H47" s="887"/>
      <c r="I47" s="887"/>
      <c r="J47" s="887"/>
      <c r="K47" s="887"/>
      <c r="L47" s="887"/>
      <c r="M47" s="888" t="s">
        <v>1575</v>
      </c>
      <c r="N47" s="888"/>
      <c r="O47" s="888"/>
      <c r="P47" s="888"/>
      <c r="Q47" s="888"/>
      <c r="R47" s="888" t="s">
        <v>2054</v>
      </c>
      <c r="S47" s="888"/>
      <c r="T47" s="888"/>
      <c r="U47" s="888"/>
      <c r="V47" s="888"/>
      <c r="W47" s="888"/>
      <c r="X47" s="888"/>
      <c r="Y47" s="888"/>
      <c r="Z47" s="889"/>
      <c r="AA47" s="895" t="s">
        <v>1575</v>
      </c>
      <c r="AB47" s="896"/>
      <c r="AC47" s="896"/>
      <c r="AD47" s="896"/>
      <c r="AE47" s="896"/>
      <c r="AF47" s="897"/>
      <c r="AG47" s="71"/>
    </row>
    <row r="48" spans="1:33" s="72" customFormat="1" ht="17.25" customHeight="1" x14ac:dyDescent="0.25">
      <c r="A48" s="894"/>
      <c r="B48" s="887"/>
      <c r="C48" s="887"/>
      <c r="D48" s="887"/>
      <c r="E48" s="887"/>
      <c r="F48" s="887"/>
      <c r="G48" s="887"/>
      <c r="H48" s="887"/>
      <c r="I48" s="887"/>
      <c r="J48" s="887"/>
      <c r="K48" s="887"/>
      <c r="L48" s="887"/>
      <c r="M48" s="888"/>
      <c r="N48" s="888"/>
      <c r="O48" s="888"/>
      <c r="P48" s="888"/>
      <c r="Q48" s="888"/>
      <c r="R48" s="888"/>
      <c r="S48" s="888"/>
      <c r="T48" s="888"/>
      <c r="U48" s="888"/>
      <c r="V48" s="888"/>
      <c r="W48" s="888"/>
      <c r="X48" s="888"/>
      <c r="Y48" s="888"/>
      <c r="Z48" s="889"/>
      <c r="AA48" s="875"/>
      <c r="AB48" s="876"/>
      <c r="AC48" s="876"/>
      <c r="AD48" s="876"/>
      <c r="AE48" s="876"/>
      <c r="AF48" s="877"/>
      <c r="AG48" s="71"/>
    </row>
    <row r="49" spans="1:38" s="72" customFormat="1" ht="25.5" customHeight="1" x14ac:dyDescent="0.25">
      <c r="A49" s="881" t="s">
        <v>2055</v>
      </c>
      <c r="B49" s="882"/>
      <c r="C49" s="882"/>
      <c r="D49" s="882"/>
      <c r="E49" s="882"/>
      <c r="F49" s="882"/>
      <c r="G49" s="882"/>
      <c r="H49" s="882"/>
      <c r="I49" s="882"/>
      <c r="J49" s="882"/>
      <c r="K49" s="882"/>
      <c r="L49" s="882"/>
      <c r="M49" s="882"/>
      <c r="N49" s="882"/>
      <c r="O49" s="882"/>
      <c r="P49" s="882"/>
      <c r="Q49" s="882"/>
      <c r="R49" s="882"/>
      <c r="S49" s="882"/>
      <c r="T49" s="882"/>
      <c r="U49" s="882"/>
      <c r="V49" s="882"/>
      <c r="W49" s="882"/>
      <c r="X49" s="882"/>
      <c r="Y49" s="882"/>
      <c r="Z49" s="883"/>
      <c r="AA49" s="878"/>
      <c r="AB49" s="879"/>
      <c r="AC49" s="879"/>
      <c r="AD49" s="879"/>
      <c r="AE49" s="879"/>
      <c r="AF49" s="880"/>
      <c r="AG49" s="73"/>
    </row>
    <row r="50" spans="1:38" x14ac:dyDescent="0.25">
      <c r="AI50" s="12"/>
      <c r="AJ50" s="12"/>
      <c r="AK50" s="12"/>
      <c r="AL50" s="12"/>
    </row>
    <row r="51" spans="1:38" x14ac:dyDescent="0.25">
      <c r="AI51" s="12"/>
      <c r="AJ51" s="12"/>
      <c r="AK51" s="12"/>
      <c r="AL51" s="12"/>
    </row>
    <row r="52" spans="1:38" x14ac:dyDescent="0.25">
      <c r="AI52" s="12"/>
      <c r="AJ52" s="12"/>
      <c r="AK52" s="12"/>
      <c r="AL52" s="12"/>
    </row>
    <row r="53" spans="1:38" x14ac:dyDescent="0.25">
      <c r="AI53" s="12"/>
      <c r="AJ53" s="12"/>
      <c r="AK53" s="12"/>
      <c r="AL53" s="12"/>
    </row>
    <row r="54" spans="1:38" x14ac:dyDescent="0.25">
      <c r="AI54" s="12"/>
      <c r="AJ54" s="12"/>
      <c r="AK54" s="12"/>
      <c r="AL54" s="12"/>
    </row>
    <row r="55" spans="1:38" x14ac:dyDescent="0.25">
      <c r="AI55" s="12"/>
      <c r="AJ55" s="12"/>
      <c r="AK55" s="12"/>
      <c r="AL55" s="12"/>
    </row>
    <row r="56" spans="1:38" x14ac:dyDescent="0.25">
      <c r="AI56" s="12"/>
      <c r="AJ56" s="12"/>
      <c r="AK56" s="12"/>
      <c r="AL56" s="12"/>
    </row>
    <row r="57" spans="1:38" x14ac:dyDescent="0.25">
      <c r="AI57" s="12"/>
      <c r="AJ57" s="12"/>
      <c r="AK57" s="12"/>
      <c r="AL57" s="12"/>
    </row>
    <row r="58" spans="1:38" x14ac:dyDescent="0.25">
      <c r="AI58" s="12"/>
      <c r="AJ58" s="12"/>
      <c r="AK58" s="12"/>
      <c r="AL58" s="12"/>
    </row>
    <row r="59" spans="1:38" x14ac:dyDescent="0.25">
      <c r="AI59" s="12"/>
      <c r="AJ59" s="12"/>
      <c r="AK59" s="12"/>
      <c r="AL59" s="12"/>
    </row>
    <row r="60" spans="1:38" x14ac:dyDescent="0.25">
      <c r="AI60" s="12"/>
      <c r="AJ60" s="12"/>
      <c r="AK60" s="12"/>
      <c r="AL60" s="12"/>
    </row>
    <row r="61" spans="1:38" x14ac:dyDescent="0.25">
      <c r="AI61" s="12"/>
      <c r="AJ61" s="12"/>
      <c r="AK61" s="12"/>
      <c r="AL61" s="12"/>
    </row>
    <row r="62" spans="1:38" x14ac:dyDescent="0.25">
      <c r="AI62" s="12"/>
      <c r="AJ62" s="12"/>
      <c r="AK62" s="12"/>
      <c r="AL62" s="12"/>
    </row>
    <row r="63" spans="1:38" x14ac:dyDescent="0.25">
      <c r="AI63" s="12"/>
      <c r="AJ63" s="12"/>
      <c r="AK63" s="12"/>
      <c r="AL63" s="12"/>
    </row>
    <row r="64" spans="1:38" x14ac:dyDescent="0.25">
      <c r="AI64" s="12"/>
      <c r="AJ64" s="12"/>
      <c r="AK64" s="12"/>
      <c r="AL64" s="12"/>
    </row>
    <row r="65" spans="35:38" x14ac:dyDescent="0.25">
      <c r="AI65" s="12"/>
      <c r="AJ65" s="12"/>
      <c r="AK65" s="12"/>
      <c r="AL65" s="12"/>
    </row>
    <row r="66" spans="35:38" x14ac:dyDescent="0.25">
      <c r="AI66" s="12"/>
      <c r="AJ66" s="12"/>
      <c r="AK66" s="12"/>
      <c r="AL66" s="12"/>
    </row>
    <row r="67" spans="35:38" x14ac:dyDescent="0.25">
      <c r="AI67" s="12"/>
      <c r="AJ67" s="12"/>
      <c r="AK67" s="12"/>
      <c r="AL67" s="12"/>
    </row>
    <row r="68" spans="35:38" x14ac:dyDescent="0.25">
      <c r="AI68" s="12"/>
      <c r="AJ68" s="12"/>
      <c r="AK68" s="12"/>
      <c r="AL68" s="12"/>
    </row>
    <row r="69" spans="35:38" x14ac:dyDescent="0.25">
      <c r="AI69" s="12"/>
      <c r="AJ69" s="12"/>
      <c r="AK69" s="12"/>
      <c r="AL69" s="12"/>
    </row>
    <row r="70" spans="35:38" x14ac:dyDescent="0.25">
      <c r="AI70" s="12"/>
      <c r="AJ70" s="12"/>
      <c r="AK70" s="12"/>
      <c r="AL70" s="12"/>
    </row>
    <row r="71" spans="35:38" x14ac:dyDescent="0.25">
      <c r="AI71" s="12"/>
      <c r="AJ71" s="12"/>
      <c r="AK71" s="12"/>
      <c r="AL71" s="12"/>
    </row>
    <row r="72" spans="35:38" x14ac:dyDescent="0.25">
      <c r="AI72" s="12"/>
      <c r="AJ72" s="12"/>
      <c r="AK72" s="12"/>
      <c r="AL72" s="12"/>
    </row>
    <row r="73" spans="35:38" x14ac:dyDescent="0.25">
      <c r="AI73" s="12"/>
      <c r="AJ73" s="12"/>
      <c r="AK73" s="12"/>
      <c r="AL73" s="12"/>
    </row>
    <row r="74" spans="35:38" x14ac:dyDescent="0.25">
      <c r="AI74" s="12"/>
      <c r="AJ74" s="12"/>
      <c r="AK74" s="12"/>
      <c r="AL74" s="12"/>
    </row>
    <row r="75" spans="35:38" x14ac:dyDescent="0.25">
      <c r="AI75" s="12"/>
      <c r="AJ75" s="12"/>
      <c r="AK75" s="12"/>
      <c r="AL75" s="12"/>
    </row>
    <row r="76" spans="35:38" x14ac:dyDescent="0.25">
      <c r="AI76" s="12"/>
      <c r="AJ76" s="12"/>
      <c r="AK76" s="12"/>
      <c r="AL76" s="12"/>
    </row>
    <row r="77" spans="35:38" x14ac:dyDescent="0.25">
      <c r="AI77" s="12"/>
      <c r="AJ77" s="12"/>
      <c r="AK77" s="12"/>
      <c r="AL77" s="12"/>
    </row>
    <row r="78" spans="35:38" x14ac:dyDescent="0.25">
      <c r="AI78" s="12"/>
      <c r="AJ78" s="12"/>
      <c r="AK78" s="12"/>
      <c r="AL78" s="12"/>
    </row>
    <row r="79" spans="35:38" x14ac:dyDescent="0.25">
      <c r="AI79" s="12"/>
      <c r="AJ79" s="12"/>
      <c r="AK79" s="12"/>
      <c r="AL79" s="12"/>
    </row>
    <row r="80" spans="35:38" x14ac:dyDescent="0.25">
      <c r="AI80" s="12"/>
      <c r="AJ80" s="12"/>
      <c r="AK80" s="12"/>
      <c r="AL80" s="12"/>
    </row>
    <row r="81" spans="35:38" x14ac:dyDescent="0.25">
      <c r="AI81" s="12"/>
      <c r="AJ81" s="12"/>
      <c r="AK81" s="12"/>
      <c r="AL81" s="12"/>
    </row>
    <row r="82" spans="35:38" x14ac:dyDescent="0.25">
      <c r="AI82" s="12"/>
      <c r="AJ82" s="12"/>
      <c r="AK82" s="12"/>
      <c r="AL82" s="12"/>
    </row>
    <row r="83" spans="35:38" x14ac:dyDescent="0.25">
      <c r="AI83" s="12"/>
      <c r="AJ83" s="12"/>
      <c r="AK83" s="12"/>
      <c r="AL83" s="12"/>
    </row>
    <row r="84" spans="35:38" x14ac:dyDescent="0.25">
      <c r="AI84" s="12"/>
      <c r="AJ84" s="12"/>
      <c r="AK84" s="12"/>
      <c r="AL84" s="12"/>
    </row>
    <row r="85" spans="35:38" x14ac:dyDescent="0.25">
      <c r="AI85" s="12"/>
      <c r="AJ85" s="12"/>
      <c r="AK85" s="12"/>
      <c r="AL85" s="12"/>
    </row>
    <row r="86" spans="35:38" x14ac:dyDescent="0.25">
      <c r="AI86" s="12"/>
      <c r="AJ86" s="12"/>
      <c r="AK86" s="12"/>
      <c r="AL86" s="12"/>
    </row>
    <row r="87" spans="35:38" x14ac:dyDescent="0.25">
      <c r="AI87" s="12"/>
      <c r="AJ87" s="12"/>
      <c r="AK87" s="12"/>
      <c r="AL87" s="12"/>
    </row>
    <row r="88" spans="35:38" x14ac:dyDescent="0.25">
      <c r="AI88" s="12"/>
      <c r="AJ88" s="12"/>
      <c r="AK88" s="12"/>
      <c r="AL88" s="12"/>
    </row>
    <row r="89" spans="35:38" x14ac:dyDescent="0.25">
      <c r="AI89" s="12"/>
      <c r="AJ89" s="12"/>
      <c r="AK89" s="12"/>
      <c r="AL89" s="12"/>
    </row>
    <row r="90" spans="35:38" x14ac:dyDescent="0.25">
      <c r="AI90" s="12"/>
      <c r="AJ90" s="12"/>
      <c r="AK90" s="12"/>
      <c r="AL90" s="12"/>
    </row>
    <row r="91" spans="35:38" x14ac:dyDescent="0.25">
      <c r="AI91" s="12"/>
      <c r="AJ91" s="12"/>
      <c r="AK91" s="12"/>
      <c r="AL91" s="12"/>
    </row>
    <row r="92" spans="35:38" x14ac:dyDescent="0.25">
      <c r="AI92" s="12"/>
      <c r="AJ92" s="12"/>
      <c r="AK92" s="12"/>
      <c r="AL92" s="12"/>
    </row>
    <row r="93" spans="35:38" x14ac:dyDescent="0.25">
      <c r="AI93" s="12"/>
      <c r="AJ93" s="12"/>
      <c r="AK93" s="12"/>
      <c r="AL93" s="12"/>
    </row>
    <row r="94" spans="35:38" x14ac:dyDescent="0.25">
      <c r="AI94" s="12"/>
      <c r="AJ94" s="12"/>
      <c r="AK94" s="12"/>
      <c r="AL94" s="12"/>
    </row>
    <row r="95" spans="35:38" x14ac:dyDescent="0.25">
      <c r="AI95" s="12"/>
      <c r="AJ95" s="12"/>
      <c r="AK95" s="12"/>
      <c r="AL95" s="12"/>
    </row>
    <row r="96" spans="35:38" x14ac:dyDescent="0.25">
      <c r="AI96" s="12"/>
      <c r="AJ96" s="12"/>
      <c r="AK96" s="12"/>
      <c r="AL96" s="12"/>
    </row>
    <row r="97" spans="35:38" x14ac:dyDescent="0.25">
      <c r="AI97" s="12"/>
      <c r="AJ97" s="12"/>
      <c r="AK97" s="12"/>
      <c r="AL97" s="12"/>
    </row>
    <row r="98" spans="35:38" x14ac:dyDescent="0.25">
      <c r="AI98" s="12"/>
      <c r="AJ98" s="12"/>
      <c r="AK98" s="12"/>
      <c r="AL98" s="12"/>
    </row>
    <row r="99" spans="35:38" x14ac:dyDescent="0.25">
      <c r="AI99" s="12"/>
      <c r="AJ99" s="12"/>
      <c r="AK99" s="12"/>
      <c r="AL99" s="12"/>
    </row>
    <row r="100" spans="35:38" x14ac:dyDescent="0.25">
      <c r="AI100" s="12"/>
      <c r="AJ100" s="12"/>
      <c r="AK100" s="12"/>
      <c r="AL100" s="12"/>
    </row>
    <row r="101" spans="35:38" x14ac:dyDescent="0.25">
      <c r="AI101" s="12"/>
      <c r="AJ101" s="12"/>
      <c r="AK101" s="12"/>
      <c r="AL101" s="12"/>
    </row>
    <row r="102" spans="35:38" x14ac:dyDescent="0.25">
      <c r="AI102" s="12"/>
      <c r="AJ102" s="12"/>
      <c r="AK102" s="12"/>
      <c r="AL102" s="12"/>
    </row>
    <row r="103" spans="35:38" x14ac:dyDescent="0.25">
      <c r="AI103" s="12"/>
      <c r="AJ103" s="12"/>
      <c r="AK103" s="12"/>
      <c r="AL103" s="12"/>
    </row>
    <row r="104" spans="35:38" x14ac:dyDescent="0.25">
      <c r="AI104" s="12"/>
      <c r="AJ104" s="12"/>
      <c r="AK104" s="12"/>
      <c r="AL104" s="12"/>
    </row>
    <row r="105" spans="35:38" x14ac:dyDescent="0.25">
      <c r="AI105" s="12"/>
      <c r="AJ105" s="12"/>
      <c r="AK105" s="12"/>
      <c r="AL105" s="12"/>
    </row>
    <row r="106" spans="35:38" x14ac:dyDescent="0.25">
      <c r="AI106" s="12"/>
      <c r="AJ106" s="12"/>
      <c r="AK106" s="12"/>
      <c r="AL106" s="12"/>
    </row>
    <row r="107" spans="35:38" x14ac:dyDescent="0.25">
      <c r="AI107" s="12"/>
      <c r="AJ107" s="12"/>
      <c r="AK107" s="12"/>
      <c r="AL107" s="12"/>
    </row>
    <row r="108" spans="35:38" x14ac:dyDescent="0.25">
      <c r="AI108" s="12"/>
      <c r="AJ108" s="12"/>
      <c r="AK108" s="12"/>
      <c r="AL108" s="12"/>
    </row>
    <row r="109" spans="35:38" x14ac:dyDescent="0.25">
      <c r="AI109" s="12"/>
      <c r="AJ109" s="12"/>
      <c r="AK109" s="12"/>
      <c r="AL109" s="12"/>
    </row>
    <row r="110" spans="35:38" x14ac:dyDescent="0.25">
      <c r="AI110" s="12"/>
      <c r="AJ110" s="12"/>
      <c r="AK110" s="12"/>
      <c r="AL110" s="12"/>
    </row>
    <row r="111" spans="35:38" x14ac:dyDescent="0.25">
      <c r="AI111" s="12"/>
      <c r="AJ111" s="12"/>
      <c r="AK111" s="12"/>
      <c r="AL111" s="12"/>
    </row>
    <row r="112" spans="35:38" x14ac:dyDescent="0.25">
      <c r="AI112" s="12"/>
      <c r="AJ112" s="12"/>
      <c r="AK112" s="12"/>
      <c r="AL112" s="12"/>
    </row>
    <row r="113" spans="35:38" x14ac:dyDescent="0.25">
      <c r="AI113" s="12"/>
      <c r="AJ113" s="12"/>
      <c r="AK113" s="12"/>
      <c r="AL113" s="12"/>
    </row>
    <row r="114" spans="35:38" x14ac:dyDescent="0.25">
      <c r="AI114" s="12"/>
      <c r="AJ114" s="12"/>
      <c r="AK114" s="12"/>
      <c r="AL114" s="12"/>
    </row>
    <row r="115" spans="35:38" x14ac:dyDescent="0.25">
      <c r="AI115" s="12"/>
      <c r="AJ115" s="12"/>
      <c r="AK115" s="12"/>
      <c r="AL115" s="12"/>
    </row>
    <row r="116" spans="35:38" x14ac:dyDescent="0.25">
      <c r="AI116" s="12"/>
      <c r="AJ116" s="12"/>
      <c r="AK116" s="12"/>
      <c r="AL116" s="12"/>
    </row>
    <row r="117" spans="35:38" x14ac:dyDescent="0.25">
      <c r="AI117" s="12"/>
      <c r="AJ117" s="12"/>
      <c r="AK117" s="12"/>
      <c r="AL117" s="12"/>
    </row>
    <row r="118" spans="35:38" x14ac:dyDescent="0.25">
      <c r="AI118" s="12"/>
      <c r="AJ118" s="12"/>
      <c r="AK118" s="12"/>
      <c r="AL118" s="12"/>
    </row>
    <row r="119" spans="35:38" x14ac:dyDescent="0.25">
      <c r="AI119" s="12"/>
      <c r="AJ119" s="12"/>
      <c r="AK119" s="12"/>
      <c r="AL119" s="12"/>
    </row>
    <row r="120" spans="35:38" x14ac:dyDescent="0.25">
      <c r="AI120" s="12"/>
      <c r="AJ120" s="12"/>
      <c r="AK120" s="12"/>
      <c r="AL120" s="12"/>
    </row>
    <row r="121" spans="35:38" x14ac:dyDescent="0.25">
      <c r="AI121" s="12"/>
      <c r="AJ121" s="12"/>
      <c r="AK121" s="12"/>
      <c r="AL121" s="12"/>
    </row>
    <row r="122" spans="35:38" x14ac:dyDescent="0.25">
      <c r="AI122" s="12"/>
      <c r="AJ122" s="12"/>
      <c r="AK122" s="12"/>
      <c r="AL122" s="12"/>
    </row>
    <row r="123" spans="35:38" x14ac:dyDescent="0.25">
      <c r="AI123" s="12"/>
      <c r="AJ123" s="12"/>
      <c r="AK123" s="12"/>
      <c r="AL123" s="12"/>
    </row>
    <row r="124" spans="35:38" x14ac:dyDescent="0.25">
      <c r="AI124" s="12"/>
      <c r="AJ124" s="12"/>
      <c r="AK124" s="12"/>
      <c r="AL124" s="12"/>
    </row>
    <row r="125" spans="35:38" x14ac:dyDescent="0.25">
      <c r="AI125" s="12"/>
      <c r="AJ125" s="12"/>
      <c r="AK125" s="12"/>
      <c r="AL125" s="12"/>
    </row>
    <row r="126" spans="35:38" x14ac:dyDescent="0.25">
      <c r="AI126" s="12"/>
      <c r="AJ126" s="12"/>
      <c r="AK126" s="12"/>
      <c r="AL126" s="12"/>
    </row>
    <row r="127" spans="35:38" x14ac:dyDescent="0.25">
      <c r="AI127" s="12"/>
      <c r="AJ127" s="12"/>
      <c r="AK127" s="12"/>
      <c r="AL127" s="12"/>
    </row>
    <row r="128" spans="35:38" x14ac:dyDescent="0.25">
      <c r="AI128" s="12"/>
      <c r="AJ128" s="12"/>
      <c r="AK128" s="12"/>
      <c r="AL128" s="12"/>
    </row>
    <row r="129" spans="35:38" x14ac:dyDescent="0.25">
      <c r="AI129" s="12"/>
      <c r="AJ129" s="12"/>
      <c r="AK129" s="12"/>
      <c r="AL129" s="12"/>
    </row>
    <row r="130" spans="35:38" x14ac:dyDescent="0.25">
      <c r="AI130" s="12"/>
      <c r="AJ130" s="12"/>
      <c r="AK130" s="12"/>
      <c r="AL130" s="12"/>
    </row>
    <row r="131" spans="35:38" x14ac:dyDescent="0.25">
      <c r="AI131" s="12"/>
      <c r="AJ131" s="12"/>
      <c r="AK131" s="12"/>
      <c r="AL131" s="12"/>
    </row>
    <row r="132" spans="35:38" x14ac:dyDescent="0.25">
      <c r="AI132" s="12"/>
      <c r="AJ132" s="12"/>
      <c r="AK132" s="12"/>
      <c r="AL132" s="12"/>
    </row>
    <row r="133" spans="35:38" x14ac:dyDescent="0.25">
      <c r="AI133" s="12"/>
      <c r="AJ133" s="12"/>
      <c r="AK133" s="12"/>
      <c r="AL133" s="12"/>
    </row>
    <row r="134" spans="35:38" x14ac:dyDescent="0.25">
      <c r="AI134" s="12"/>
      <c r="AJ134" s="12"/>
      <c r="AK134" s="12"/>
      <c r="AL134" s="12"/>
    </row>
    <row r="135" spans="35:38" x14ac:dyDescent="0.25">
      <c r="AI135" s="12"/>
      <c r="AJ135" s="12"/>
      <c r="AK135" s="12"/>
      <c r="AL135" s="12"/>
    </row>
    <row r="136" spans="35:38" x14ac:dyDescent="0.25">
      <c r="AI136" s="12"/>
      <c r="AJ136" s="12"/>
      <c r="AK136" s="12"/>
      <c r="AL136" s="12"/>
    </row>
    <row r="137" spans="35:38" x14ac:dyDescent="0.25">
      <c r="AI137" s="12"/>
      <c r="AJ137" s="12"/>
      <c r="AK137" s="12"/>
      <c r="AL137" s="12"/>
    </row>
    <row r="138" spans="35:38" x14ac:dyDescent="0.25">
      <c r="AI138" s="12"/>
      <c r="AJ138" s="12"/>
      <c r="AK138" s="12"/>
      <c r="AL138" s="12"/>
    </row>
    <row r="139" spans="35:38" x14ac:dyDescent="0.25">
      <c r="AI139" s="12"/>
      <c r="AJ139" s="12"/>
      <c r="AK139" s="12"/>
      <c r="AL139" s="12"/>
    </row>
    <row r="140" spans="35:38" x14ac:dyDescent="0.25">
      <c r="AI140" s="12"/>
      <c r="AJ140" s="12"/>
      <c r="AK140" s="12"/>
      <c r="AL140" s="12"/>
    </row>
    <row r="141" spans="35:38" x14ac:dyDescent="0.25">
      <c r="AI141" s="12"/>
      <c r="AJ141" s="12"/>
      <c r="AK141" s="12"/>
      <c r="AL141" s="12"/>
    </row>
    <row r="142" spans="35:38" x14ac:dyDescent="0.25">
      <c r="AI142" s="12"/>
      <c r="AJ142" s="12"/>
      <c r="AK142" s="12"/>
      <c r="AL142" s="12"/>
    </row>
    <row r="143" spans="35:38" x14ac:dyDescent="0.25">
      <c r="AI143" s="12"/>
      <c r="AJ143" s="12"/>
      <c r="AK143" s="12"/>
      <c r="AL143" s="12"/>
    </row>
    <row r="144" spans="35:38" x14ac:dyDescent="0.25">
      <c r="AI144" s="12"/>
      <c r="AJ144" s="12"/>
      <c r="AK144" s="12"/>
      <c r="AL144" s="12"/>
    </row>
    <row r="145" spans="35:38" x14ac:dyDescent="0.25">
      <c r="AI145" s="12"/>
      <c r="AJ145" s="12"/>
      <c r="AK145" s="12"/>
      <c r="AL145" s="12"/>
    </row>
    <row r="146" spans="35:38" x14ac:dyDescent="0.25">
      <c r="AI146" s="12"/>
      <c r="AJ146" s="12"/>
      <c r="AK146" s="12"/>
      <c r="AL146" s="12"/>
    </row>
    <row r="147" spans="35:38" x14ac:dyDescent="0.25">
      <c r="AI147" s="12"/>
      <c r="AJ147" s="12"/>
      <c r="AK147" s="12"/>
      <c r="AL147" s="12"/>
    </row>
    <row r="148" spans="35:38" x14ac:dyDescent="0.25">
      <c r="AI148" s="12"/>
      <c r="AJ148" s="12"/>
      <c r="AK148" s="12"/>
      <c r="AL148" s="12"/>
    </row>
    <row r="149" spans="35:38" x14ac:dyDescent="0.25">
      <c r="AI149" s="12"/>
      <c r="AJ149" s="12"/>
      <c r="AK149" s="12"/>
      <c r="AL149" s="12"/>
    </row>
    <row r="150" spans="35:38" x14ac:dyDescent="0.25">
      <c r="AI150" s="12"/>
      <c r="AJ150" s="12"/>
      <c r="AK150" s="12"/>
      <c r="AL150" s="12"/>
    </row>
    <row r="151" spans="35:38" x14ac:dyDescent="0.25">
      <c r="AI151" s="12"/>
      <c r="AJ151" s="12"/>
      <c r="AK151" s="12"/>
      <c r="AL151" s="12"/>
    </row>
    <row r="152" spans="35:38" x14ac:dyDescent="0.25">
      <c r="AI152" s="12"/>
      <c r="AJ152" s="12"/>
      <c r="AK152" s="12"/>
      <c r="AL152" s="12"/>
    </row>
    <row r="153" spans="35:38" x14ac:dyDescent="0.25">
      <c r="AI153" s="12"/>
      <c r="AJ153" s="12"/>
      <c r="AK153" s="12"/>
      <c r="AL153" s="12"/>
    </row>
    <row r="154" spans="35:38" x14ac:dyDescent="0.25">
      <c r="AI154" s="12"/>
      <c r="AJ154" s="12"/>
      <c r="AK154" s="12"/>
      <c r="AL154" s="12"/>
    </row>
    <row r="155" spans="35:38" x14ac:dyDescent="0.25">
      <c r="AI155" s="12"/>
      <c r="AJ155" s="12"/>
      <c r="AK155" s="12"/>
      <c r="AL155" s="12"/>
    </row>
    <row r="156" spans="35:38" x14ac:dyDescent="0.25">
      <c r="AI156" s="12"/>
      <c r="AJ156" s="12"/>
      <c r="AK156" s="12"/>
      <c r="AL156" s="12"/>
    </row>
    <row r="157" spans="35:38" x14ac:dyDescent="0.25">
      <c r="AI157" s="12"/>
      <c r="AJ157" s="12"/>
      <c r="AK157" s="12"/>
      <c r="AL157" s="12"/>
    </row>
    <row r="158" spans="35:38" x14ac:dyDescent="0.25">
      <c r="AI158" s="12"/>
      <c r="AJ158" s="12"/>
      <c r="AK158" s="12"/>
      <c r="AL158" s="12"/>
    </row>
    <row r="159" spans="35:38" x14ac:dyDescent="0.25">
      <c r="AI159" s="12"/>
      <c r="AJ159" s="12"/>
      <c r="AK159" s="12"/>
      <c r="AL159" s="12"/>
    </row>
    <row r="160" spans="35:38" x14ac:dyDescent="0.25">
      <c r="AI160" s="12"/>
      <c r="AJ160" s="12"/>
      <c r="AK160" s="12"/>
      <c r="AL160" s="12"/>
    </row>
    <row r="161" spans="35:38" x14ac:dyDescent="0.25">
      <c r="AI161" s="12"/>
      <c r="AJ161" s="12"/>
      <c r="AK161" s="12"/>
      <c r="AL161" s="12"/>
    </row>
    <row r="162" spans="35:38" x14ac:dyDescent="0.25">
      <c r="AI162" s="12"/>
      <c r="AJ162" s="12"/>
      <c r="AK162" s="12"/>
      <c r="AL162" s="12"/>
    </row>
    <row r="163" spans="35:38" x14ac:dyDescent="0.25">
      <c r="AI163" s="12"/>
      <c r="AJ163" s="12"/>
      <c r="AK163" s="12"/>
      <c r="AL163" s="12"/>
    </row>
    <row r="164" spans="35:38" x14ac:dyDescent="0.25">
      <c r="AI164" s="12"/>
      <c r="AJ164" s="12"/>
      <c r="AK164" s="12"/>
      <c r="AL164" s="12"/>
    </row>
    <row r="165" spans="35:38" x14ac:dyDescent="0.25">
      <c r="AI165" s="12"/>
      <c r="AJ165" s="12"/>
      <c r="AK165" s="12"/>
      <c r="AL165" s="12"/>
    </row>
    <row r="166" spans="35:38" x14ac:dyDescent="0.25">
      <c r="AI166" s="12"/>
      <c r="AJ166" s="12"/>
      <c r="AK166" s="12"/>
      <c r="AL166" s="12"/>
    </row>
    <row r="167" spans="35:38" x14ac:dyDescent="0.25">
      <c r="AI167" s="12"/>
      <c r="AJ167" s="12"/>
      <c r="AK167" s="12"/>
      <c r="AL167" s="12"/>
    </row>
    <row r="168" spans="35:38" x14ac:dyDescent="0.25">
      <c r="AI168" s="12"/>
      <c r="AJ168" s="12"/>
      <c r="AK168" s="12"/>
      <c r="AL168" s="12"/>
    </row>
    <row r="169" spans="35:38" x14ac:dyDescent="0.25">
      <c r="AI169" s="12"/>
      <c r="AJ169" s="12"/>
      <c r="AK169" s="12"/>
      <c r="AL169" s="12"/>
    </row>
    <row r="170" spans="35:38" x14ac:dyDescent="0.25">
      <c r="AI170" s="12"/>
      <c r="AJ170" s="12"/>
      <c r="AK170" s="12"/>
      <c r="AL170" s="12"/>
    </row>
    <row r="171" spans="35:38" x14ac:dyDescent="0.25">
      <c r="AI171" s="12"/>
      <c r="AJ171" s="12"/>
      <c r="AK171" s="12"/>
      <c r="AL171" s="12"/>
    </row>
    <row r="172" spans="35:38" x14ac:dyDescent="0.25">
      <c r="AI172" s="12"/>
      <c r="AJ172" s="12"/>
      <c r="AK172" s="12"/>
      <c r="AL172" s="12"/>
    </row>
    <row r="173" spans="35:38" x14ac:dyDescent="0.25">
      <c r="AI173" s="12"/>
      <c r="AJ173" s="12"/>
      <c r="AK173" s="12"/>
      <c r="AL173" s="12"/>
    </row>
    <row r="174" spans="35:38" x14ac:dyDescent="0.25">
      <c r="AI174" s="12"/>
      <c r="AJ174" s="12"/>
      <c r="AK174" s="12"/>
      <c r="AL174" s="12"/>
    </row>
    <row r="175" spans="35:38" x14ac:dyDescent="0.25">
      <c r="AI175" s="12"/>
      <c r="AJ175" s="12"/>
      <c r="AK175" s="12"/>
      <c r="AL175" s="12"/>
    </row>
    <row r="176" spans="35:38" x14ac:dyDescent="0.25">
      <c r="AI176" s="12"/>
      <c r="AJ176" s="12"/>
      <c r="AK176" s="12"/>
      <c r="AL176" s="12"/>
    </row>
    <row r="177" spans="35:38" x14ac:dyDescent="0.25">
      <c r="AI177" s="12"/>
      <c r="AJ177" s="12"/>
      <c r="AK177" s="12"/>
      <c r="AL177" s="12"/>
    </row>
    <row r="178" spans="35:38" x14ac:dyDescent="0.25">
      <c r="AI178" s="12"/>
      <c r="AJ178" s="12"/>
      <c r="AK178" s="12"/>
      <c r="AL178" s="12"/>
    </row>
    <row r="179" spans="35:38" x14ac:dyDescent="0.25">
      <c r="AI179" s="12"/>
      <c r="AJ179" s="12"/>
      <c r="AK179" s="12"/>
      <c r="AL179" s="12"/>
    </row>
    <row r="180" spans="35:38" x14ac:dyDescent="0.25">
      <c r="AI180" s="12"/>
      <c r="AJ180" s="12"/>
      <c r="AK180" s="12"/>
      <c r="AL180" s="12"/>
    </row>
    <row r="181" spans="35:38" x14ac:dyDescent="0.25">
      <c r="AI181" s="12"/>
      <c r="AJ181" s="12"/>
      <c r="AK181" s="12"/>
      <c r="AL181" s="12"/>
    </row>
    <row r="182" spans="35:38" x14ac:dyDescent="0.25">
      <c r="AI182" s="12"/>
      <c r="AJ182" s="12"/>
      <c r="AK182" s="12"/>
      <c r="AL182" s="12"/>
    </row>
    <row r="183" spans="35:38" x14ac:dyDescent="0.25">
      <c r="AI183" s="12"/>
      <c r="AJ183" s="12"/>
      <c r="AK183" s="12"/>
      <c r="AL183" s="12"/>
    </row>
    <row r="184" spans="35:38" x14ac:dyDescent="0.25">
      <c r="AI184" s="12"/>
      <c r="AJ184" s="12"/>
      <c r="AK184" s="12"/>
      <c r="AL184" s="12"/>
    </row>
    <row r="185" spans="35:38" x14ac:dyDescent="0.25">
      <c r="AI185" s="12"/>
      <c r="AJ185" s="12"/>
      <c r="AK185" s="12"/>
      <c r="AL185" s="12"/>
    </row>
    <row r="186" spans="35:38" x14ac:dyDescent="0.25">
      <c r="AI186" s="12"/>
      <c r="AJ186" s="12"/>
      <c r="AK186" s="12"/>
      <c r="AL186" s="12"/>
    </row>
    <row r="187" spans="35:38" x14ac:dyDescent="0.25">
      <c r="AI187" s="12"/>
      <c r="AJ187" s="12"/>
      <c r="AK187" s="12"/>
      <c r="AL187" s="12"/>
    </row>
    <row r="188" spans="35:38" x14ac:dyDescent="0.25">
      <c r="AI188" s="12"/>
      <c r="AJ188" s="12"/>
      <c r="AK188" s="12"/>
      <c r="AL188" s="12"/>
    </row>
    <row r="189" spans="35:38" x14ac:dyDescent="0.25">
      <c r="AI189" s="12"/>
      <c r="AJ189" s="12"/>
      <c r="AK189" s="12"/>
      <c r="AL189" s="12"/>
    </row>
    <row r="190" spans="35:38" x14ac:dyDescent="0.25">
      <c r="AI190" s="12"/>
      <c r="AJ190" s="12"/>
      <c r="AK190" s="12"/>
      <c r="AL190" s="12"/>
    </row>
    <row r="191" spans="35:38" x14ac:dyDescent="0.25">
      <c r="AI191" s="12"/>
      <c r="AJ191" s="12"/>
      <c r="AK191" s="12"/>
      <c r="AL191" s="12"/>
    </row>
    <row r="192" spans="35:38" x14ac:dyDescent="0.25">
      <c r="AI192" s="12"/>
      <c r="AJ192" s="12"/>
      <c r="AK192" s="12"/>
      <c r="AL192" s="12"/>
    </row>
    <row r="193" spans="35:38" x14ac:dyDescent="0.25">
      <c r="AI193" s="12"/>
      <c r="AJ193" s="12"/>
      <c r="AK193" s="12"/>
      <c r="AL193" s="12"/>
    </row>
    <row r="194" spans="35:38" x14ac:dyDescent="0.25">
      <c r="AI194" s="12"/>
      <c r="AJ194" s="12"/>
      <c r="AK194" s="12"/>
      <c r="AL194" s="12"/>
    </row>
    <row r="195" spans="35:38" x14ac:dyDescent="0.25">
      <c r="AI195" s="12"/>
      <c r="AJ195" s="12"/>
      <c r="AK195" s="12"/>
      <c r="AL195" s="12"/>
    </row>
    <row r="196" spans="35:38" x14ac:dyDescent="0.25">
      <c r="AI196" s="12"/>
      <c r="AJ196" s="12"/>
      <c r="AK196" s="12"/>
      <c r="AL196" s="12"/>
    </row>
    <row r="197" spans="35:38" x14ac:dyDescent="0.25">
      <c r="AI197" s="12"/>
      <c r="AJ197" s="12"/>
      <c r="AK197" s="12"/>
      <c r="AL197" s="12"/>
    </row>
    <row r="198" spans="35:38" x14ac:dyDescent="0.25">
      <c r="AI198" s="12"/>
      <c r="AJ198" s="12"/>
      <c r="AK198" s="12"/>
      <c r="AL198" s="12"/>
    </row>
    <row r="199" spans="35:38" x14ac:dyDescent="0.25">
      <c r="AI199" s="12"/>
      <c r="AJ199" s="12"/>
      <c r="AK199" s="12"/>
      <c r="AL199" s="12"/>
    </row>
    <row r="200" spans="35:38" x14ac:dyDescent="0.25">
      <c r="AI200" s="12"/>
      <c r="AJ200" s="12"/>
      <c r="AK200" s="12"/>
      <c r="AL200" s="12"/>
    </row>
    <row r="201" spans="35:38" x14ac:dyDescent="0.25">
      <c r="AI201" s="12"/>
      <c r="AJ201" s="12"/>
      <c r="AK201" s="12"/>
      <c r="AL201" s="12"/>
    </row>
    <row r="202" spans="35:38" x14ac:dyDescent="0.25">
      <c r="AI202" s="12"/>
      <c r="AJ202" s="12"/>
      <c r="AK202" s="12"/>
      <c r="AL202" s="12"/>
    </row>
    <row r="203" spans="35:38" x14ac:dyDescent="0.25">
      <c r="AI203" s="12"/>
      <c r="AJ203" s="12"/>
      <c r="AK203" s="12"/>
      <c r="AL203" s="12"/>
    </row>
    <row r="204" spans="35:38" x14ac:dyDescent="0.25">
      <c r="AI204" s="12"/>
      <c r="AJ204" s="12"/>
      <c r="AK204" s="12"/>
      <c r="AL204" s="12"/>
    </row>
    <row r="205" spans="35:38" x14ac:dyDescent="0.25">
      <c r="AI205" s="12"/>
      <c r="AJ205" s="12"/>
      <c r="AK205" s="12"/>
      <c r="AL205" s="12"/>
    </row>
    <row r="206" spans="35:38" x14ac:dyDescent="0.25">
      <c r="AI206" s="12"/>
      <c r="AJ206" s="12"/>
      <c r="AK206" s="12"/>
      <c r="AL206" s="12"/>
    </row>
    <row r="207" spans="35:38" x14ac:dyDescent="0.25">
      <c r="AI207" s="12"/>
      <c r="AJ207" s="12"/>
      <c r="AK207" s="12"/>
      <c r="AL207" s="12"/>
    </row>
    <row r="208" spans="35:38" x14ac:dyDescent="0.25">
      <c r="AI208" s="12"/>
      <c r="AJ208" s="12"/>
      <c r="AK208" s="12"/>
      <c r="AL208" s="12"/>
    </row>
    <row r="209" spans="35:38" x14ac:dyDescent="0.25">
      <c r="AI209" s="12"/>
      <c r="AJ209" s="12"/>
      <c r="AK209" s="12"/>
      <c r="AL209" s="12"/>
    </row>
    <row r="210" spans="35:38" x14ac:dyDescent="0.25">
      <c r="AI210" s="12"/>
      <c r="AJ210" s="12"/>
      <c r="AK210" s="12"/>
      <c r="AL210" s="12"/>
    </row>
    <row r="211" spans="35:38" x14ac:dyDescent="0.25">
      <c r="AI211" s="12"/>
      <c r="AJ211" s="12"/>
      <c r="AK211" s="12"/>
      <c r="AL211" s="12"/>
    </row>
    <row r="212" spans="35:38" x14ac:dyDescent="0.25">
      <c r="AI212" s="12"/>
      <c r="AJ212" s="12"/>
      <c r="AK212" s="12"/>
      <c r="AL212" s="12"/>
    </row>
    <row r="213" spans="35:38" x14ac:dyDescent="0.25">
      <c r="AI213" s="12"/>
      <c r="AJ213" s="12"/>
      <c r="AK213" s="12"/>
      <c r="AL213" s="12"/>
    </row>
    <row r="214" spans="35:38" x14ac:dyDescent="0.25">
      <c r="AI214" s="12"/>
      <c r="AJ214" s="12"/>
      <c r="AK214" s="12"/>
      <c r="AL214" s="12"/>
    </row>
    <row r="215" spans="35:38" x14ac:dyDescent="0.25">
      <c r="AI215" s="12"/>
      <c r="AJ215" s="12"/>
      <c r="AK215" s="12"/>
      <c r="AL215" s="12"/>
    </row>
    <row r="216" spans="35:38" x14ac:dyDescent="0.25">
      <c r="AI216" s="12"/>
      <c r="AJ216" s="12"/>
      <c r="AK216" s="12"/>
      <c r="AL216" s="12"/>
    </row>
    <row r="217" spans="35:38" x14ac:dyDescent="0.25">
      <c r="AI217" s="12"/>
      <c r="AJ217" s="12"/>
      <c r="AK217" s="12"/>
      <c r="AL217" s="12"/>
    </row>
    <row r="218" spans="35:38" x14ac:dyDescent="0.25">
      <c r="AI218" s="12"/>
      <c r="AJ218" s="12"/>
      <c r="AK218" s="12"/>
      <c r="AL218" s="12"/>
    </row>
    <row r="219" spans="35:38" x14ac:dyDescent="0.25">
      <c r="AI219" s="12"/>
      <c r="AJ219" s="12"/>
      <c r="AK219" s="12"/>
      <c r="AL219" s="12"/>
    </row>
    <row r="220" spans="35:38" x14ac:dyDescent="0.25">
      <c r="AI220" s="12"/>
      <c r="AJ220" s="12"/>
      <c r="AK220" s="12"/>
      <c r="AL220" s="12"/>
    </row>
    <row r="221" spans="35:38" x14ac:dyDescent="0.25">
      <c r="AI221" s="12"/>
      <c r="AJ221" s="12"/>
      <c r="AK221" s="12"/>
      <c r="AL221" s="12"/>
    </row>
    <row r="222" spans="35:38" x14ac:dyDescent="0.25">
      <c r="AI222" s="12"/>
      <c r="AJ222" s="12"/>
      <c r="AK222" s="12"/>
      <c r="AL222" s="12"/>
    </row>
    <row r="223" spans="35:38" x14ac:dyDescent="0.25">
      <c r="AI223" s="12"/>
      <c r="AJ223" s="12"/>
      <c r="AK223" s="12"/>
      <c r="AL223" s="12"/>
    </row>
    <row r="224" spans="35:38" x14ac:dyDescent="0.25">
      <c r="AI224" s="12"/>
      <c r="AJ224" s="12"/>
      <c r="AK224" s="12"/>
      <c r="AL224" s="12"/>
    </row>
    <row r="225" spans="35:38" x14ac:dyDescent="0.25">
      <c r="AI225" s="12"/>
      <c r="AJ225" s="12"/>
      <c r="AK225" s="12"/>
      <c r="AL225" s="12"/>
    </row>
    <row r="226" spans="35:38" x14ac:dyDescent="0.25">
      <c r="AI226" s="12"/>
      <c r="AJ226" s="12"/>
      <c r="AK226" s="12"/>
      <c r="AL226" s="12"/>
    </row>
    <row r="227" spans="35:38" x14ac:dyDescent="0.25">
      <c r="AI227" s="12"/>
      <c r="AJ227" s="12"/>
      <c r="AK227" s="12"/>
      <c r="AL227" s="12"/>
    </row>
    <row r="228" spans="35:38" x14ac:dyDescent="0.25">
      <c r="AI228" s="12"/>
      <c r="AJ228" s="12"/>
      <c r="AK228" s="12"/>
      <c r="AL228" s="12"/>
    </row>
    <row r="229" spans="35:38" x14ac:dyDescent="0.25">
      <c r="AI229" s="12"/>
      <c r="AJ229" s="12"/>
      <c r="AK229" s="12"/>
      <c r="AL229" s="12"/>
    </row>
    <row r="230" spans="35:38" x14ac:dyDescent="0.25">
      <c r="AI230" s="12"/>
      <c r="AJ230" s="12"/>
      <c r="AK230" s="12"/>
      <c r="AL230" s="12"/>
    </row>
    <row r="231" spans="35:38" x14ac:dyDescent="0.25">
      <c r="AI231" s="12"/>
      <c r="AJ231" s="12"/>
      <c r="AK231" s="12"/>
      <c r="AL231" s="12"/>
    </row>
    <row r="232" spans="35:38" x14ac:dyDescent="0.25">
      <c r="AI232" s="12"/>
      <c r="AJ232" s="12"/>
      <c r="AK232" s="12"/>
      <c r="AL232" s="12"/>
    </row>
    <row r="233" spans="35:38" x14ac:dyDescent="0.25">
      <c r="AI233" s="12"/>
      <c r="AJ233" s="12"/>
      <c r="AK233" s="12"/>
      <c r="AL233" s="12"/>
    </row>
    <row r="234" spans="35:38" x14ac:dyDescent="0.25">
      <c r="AI234" s="12"/>
      <c r="AJ234" s="12"/>
      <c r="AK234" s="12"/>
      <c r="AL234" s="12"/>
    </row>
    <row r="235" spans="35:38" x14ac:dyDescent="0.25">
      <c r="AI235" s="12"/>
      <c r="AJ235" s="12"/>
      <c r="AK235" s="12"/>
      <c r="AL235" s="12"/>
    </row>
    <row r="236" spans="35:38" x14ac:dyDescent="0.25">
      <c r="AI236" s="12"/>
      <c r="AJ236" s="12"/>
      <c r="AK236" s="12"/>
      <c r="AL236" s="12"/>
    </row>
    <row r="237" spans="35:38" x14ac:dyDescent="0.25">
      <c r="AI237" s="12"/>
      <c r="AJ237" s="12"/>
      <c r="AK237" s="12"/>
      <c r="AL237" s="12"/>
    </row>
    <row r="238" spans="35:38" x14ac:dyDescent="0.25">
      <c r="AI238" s="12"/>
      <c r="AJ238" s="12"/>
      <c r="AK238" s="12"/>
      <c r="AL238" s="12"/>
    </row>
    <row r="239" spans="35:38" x14ac:dyDescent="0.25">
      <c r="AI239" s="12"/>
      <c r="AJ239" s="12"/>
      <c r="AK239" s="12"/>
      <c r="AL239" s="12"/>
    </row>
    <row r="240" spans="35:38" x14ac:dyDescent="0.25">
      <c r="AI240" s="12"/>
      <c r="AJ240" s="12"/>
      <c r="AK240" s="12"/>
      <c r="AL240" s="12"/>
    </row>
    <row r="241" spans="35:38" x14ac:dyDescent="0.25">
      <c r="AI241" s="12"/>
      <c r="AJ241" s="12"/>
      <c r="AK241" s="12"/>
      <c r="AL241" s="12"/>
    </row>
    <row r="242" spans="35:38" x14ac:dyDescent="0.25">
      <c r="AI242" s="12"/>
      <c r="AJ242" s="12"/>
      <c r="AK242" s="12"/>
      <c r="AL242" s="12"/>
    </row>
    <row r="243" spans="35:38" x14ac:dyDescent="0.25">
      <c r="AI243" s="12"/>
      <c r="AJ243" s="12"/>
      <c r="AK243" s="12"/>
      <c r="AL243" s="12"/>
    </row>
    <row r="244" spans="35:38" x14ac:dyDescent="0.25">
      <c r="AI244" s="12"/>
      <c r="AJ244" s="12"/>
      <c r="AK244" s="12"/>
      <c r="AL244" s="12"/>
    </row>
    <row r="245" spans="35:38" x14ac:dyDescent="0.25">
      <c r="AI245" s="12"/>
      <c r="AJ245" s="12"/>
      <c r="AK245" s="12"/>
      <c r="AL245" s="12"/>
    </row>
    <row r="246" spans="35:38" x14ac:dyDescent="0.25">
      <c r="AI246" s="12"/>
      <c r="AJ246" s="12"/>
      <c r="AK246" s="12"/>
      <c r="AL246" s="12"/>
    </row>
    <row r="247" spans="35:38" x14ac:dyDescent="0.25">
      <c r="AI247" s="12"/>
      <c r="AJ247" s="12"/>
      <c r="AK247" s="12"/>
      <c r="AL247" s="12"/>
    </row>
    <row r="248" spans="35:38" x14ac:dyDescent="0.25">
      <c r="AI248" s="12"/>
      <c r="AJ248" s="12"/>
      <c r="AK248" s="12"/>
      <c r="AL248" s="12"/>
    </row>
    <row r="249" spans="35:38" x14ac:dyDescent="0.25">
      <c r="AI249" s="12"/>
      <c r="AJ249" s="12"/>
      <c r="AK249" s="12"/>
      <c r="AL249" s="12"/>
    </row>
    <row r="250" spans="35:38" x14ac:dyDescent="0.25">
      <c r="AI250" s="12"/>
      <c r="AJ250" s="12"/>
      <c r="AK250" s="12"/>
      <c r="AL250" s="12"/>
    </row>
    <row r="251" spans="35:38" x14ac:dyDescent="0.25">
      <c r="AI251" s="12"/>
      <c r="AJ251" s="12"/>
      <c r="AK251" s="12"/>
      <c r="AL251" s="12"/>
    </row>
    <row r="252" spans="35:38" x14ac:dyDescent="0.25">
      <c r="AI252" s="12"/>
      <c r="AJ252" s="12"/>
      <c r="AK252" s="12"/>
      <c r="AL252" s="12"/>
    </row>
    <row r="253" spans="35:38" x14ac:dyDescent="0.25">
      <c r="AI253" s="12"/>
      <c r="AJ253" s="12"/>
      <c r="AK253" s="12"/>
      <c r="AL253" s="12"/>
    </row>
    <row r="254" spans="35:38" x14ac:dyDescent="0.25">
      <c r="AI254" s="12"/>
      <c r="AJ254" s="12"/>
      <c r="AK254" s="12"/>
      <c r="AL254" s="12"/>
    </row>
    <row r="255" spans="35:38" x14ac:dyDescent="0.25">
      <c r="AI255" s="12"/>
      <c r="AJ255" s="12"/>
      <c r="AK255" s="12"/>
      <c r="AL255" s="12"/>
    </row>
    <row r="256" spans="35:38" x14ac:dyDescent="0.25">
      <c r="AI256" s="12"/>
      <c r="AJ256" s="12"/>
      <c r="AK256" s="12"/>
      <c r="AL256" s="12"/>
    </row>
    <row r="257" spans="35:38" x14ac:dyDescent="0.25">
      <c r="AI257" s="12"/>
      <c r="AJ257" s="12"/>
      <c r="AK257" s="12"/>
      <c r="AL257" s="12"/>
    </row>
    <row r="258" spans="35:38" x14ac:dyDescent="0.25">
      <c r="AI258" s="12"/>
      <c r="AJ258" s="12"/>
      <c r="AK258" s="12"/>
      <c r="AL258" s="12"/>
    </row>
    <row r="259" spans="35:38" x14ac:dyDescent="0.25">
      <c r="AI259" s="12"/>
      <c r="AJ259" s="12"/>
      <c r="AK259" s="12"/>
      <c r="AL259" s="12"/>
    </row>
    <row r="260" spans="35:38" x14ac:dyDescent="0.25">
      <c r="AI260" s="12"/>
      <c r="AJ260" s="12"/>
      <c r="AK260" s="12"/>
      <c r="AL260" s="12"/>
    </row>
    <row r="261" spans="35:38" x14ac:dyDescent="0.25">
      <c r="AI261" s="12"/>
      <c r="AJ261" s="12"/>
      <c r="AK261" s="12"/>
      <c r="AL261" s="12"/>
    </row>
    <row r="262" spans="35:38" x14ac:dyDescent="0.25">
      <c r="AI262" s="12"/>
      <c r="AJ262" s="12"/>
      <c r="AK262" s="12"/>
      <c r="AL262" s="12"/>
    </row>
    <row r="263" spans="35:38" x14ac:dyDescent="0.25">
      <c r="AI263" s="12"/>
      <c r="AJ263" s="12"/>
      <c r="AK263" s="12"/>
      <c r="AL263" s="12"/>
    </row>
    <row r="264" spans="35:38" x14ac:dyDescent="0.25">
      <c r="AI264" s="12"/>
      <c r="AJ264" s="12"/>
      <c r="AK264" s="12"/>
      <c r="AL264" s="12"/>
    </row>
    <row r="265" spans="35:38" x14ac:dyDescent="0.25">
      <c r="AI265" s="12"/>
      <c r="AJ265" s="12"/>
      <c r="AK265" s="12"/>
      <c r="AL265" s="12"/>
    </row>
    <row r="266" spans="35:38" x14ac:dyDescent="0.25">
      <c r="AI266" s="12"/>
      <c r="AJ266" s="12"/>
      <c r="AK266" s="12"/>
      <c r="AL266" s="12"/>
    </row>
    <row r="267" spans="35:38" x14ac:dyDescent="0.25">
      <c r="AI267" s="12"/>
      <c r="AJ267" s="12"/>
      <c r="AK267" s="12"/>
      <c r="AL267" s="12"/>
    </row>
    <row r="268" spans="35:38" x14ac:dyDescent="0.25">
      <c r="AI268" s="12"/>
      <c r="AJ268" s="12"/>
      <c r="AK268" s="12"/>
      <c r="AL268" s="12"/>
    </row>
    <row r="269" spans="35:38" x14ac:dyDescent="0.25">
      <c r="AI269" s="12"/>
      <c r="AJ269" s="12"/>
      <c r="AK269" s="12"/>
      <c r="AL269" s="12"/>
    </row>
    <row r="270" spans="35:38" x14ac:dyDescent="0.25">
      <c r="AI270" s="12"/>
      <c r="AJ270" s="12"/>
      <c r="AK270" s="12"/>
      <c r="AL270" s="12"/>
    </row>
    <row r="271" spans="35:38" x14ac:dyDescent="0.25">
      <c r="AI271" s="12"/>
      <c r="AJ271" s="12"/>
      <c r="AK271" s="12"/>
      <c r="AL271" s="12"/>
    </row>
    <row r="272" spans="35:38" x14ac:dyDescent="0.25">
      <c r="AI272" s="12"/>
      <c r="AJ272" s="12"/>
      <c r="AK272" s="12"/>
      <c r="AL272" s="12"/>
    </row>
    <row r="273" spans="35:38" x14ac:dyDescent="0.25">
      <c r="AI273" s="12"/>
      <c r="AJ273" s="12"/>
      <c r="AK273" s="12"/>
      <c r="AL273" s="12"/>
    </row>
    <row r="274" spans="35:38" x14ac:dyDescent="0.25">
      <c r="AI274" s="12"/>
      <c r="AJ274" s="12"/>
      <c r="AK274" s="12"/>
      <c r="AL274" s="12"/>
    </row>
    <row r="275" spans="35:38" x14ac:dyDescent="0.25">
      <c r="AI275" s="12"/>
      <c r="AJ275" s="12"/>
      <c r="AK275" s="12"/>
      <c r="AL275" s="12"/>
    </row>
    <row r="276" spans="35:38" x14ac:dyDescent="0.25">
      <c r="AI276" s="12"/>
      <c r="AJ276" s="12"/>
      <c r="AK276" s="12"/>
      <c r="AL276" s="12"/>
    </row>
    <row r="277" spans="35:38" x14ac:dyDescent="0.25">
      <c r="AI277" s="12"/>
      <c r="AJ277" s="12"/>
      <c r="AK277" s="12"/>
      <c r="AL277" s="12"/>
    </row>
    <row r="278" spans="35:38" x14ac:dyDescent="0.25">
      <c r="AI278" s="12"/>
      <c r="AJ278" s="12"/>
      <c r="AK278" s="12"/>
      <c r="AL278" s="12"/>
    </row>
    <row r="279" spans="35:38" x14ac:dyDescent="0.25">
      <c r="AI279" s="12"/>
      <c r="AJ279" s="12"/>
      <c r="AK279" s="12"/>
      <c r="AL279" s="12"/>
    </row>
    <row r="280" spans="35:38" x14ac:dyDescent="0.25">
      <c r="AI280" s="12"/>
      <c r="AJ280" s="12"/>
      <c r="AK280" s="12"/>
      <c r="AL280" s="12"/>
    </row>
    <row r="281" spans="35:38" x14ac:dyDescent="0.25">
      <c r="AI281" s="12"/>
      <c r="AJ281" s="12"/>
      <c r="AK281" s="12"/>
      <c r="AL281" s="12"/>
    </row>
    <row r="282" spans="35:38" x14ac:dyDescent="0.25">
      <c r="AI282" s="12"/>
      <c r="AJ282" s="12"/>
      <c r="AK282" s="12"/>
      <c r="AL282" s="12"/>
    </row>
    <row r="283" spans="35:38" x14ac:dyDescent="0.25">
      <c r="AI283" s="12"/>
      <c r="AJ283" s="12"/>
      <c r="AK283" s="12"/>
      <c r="AL283" s="12"/>
    </row>
    <row r="284" spans="35:38" ht="16.5" x14ac:dyDescent="0.3">
      <c r="AI284" s="13"/>
      <c r="AJ284" s="13"/>
      <c r="AK284" s="13"/>
      <c r="AL284" s="13"/>
    </row>
    <row r="285" spans="35:38" ht="16.5" x14ac:dyDescent="0.3">
      <c r="AI285" s="13"/>
      <c r="AJ285" s="13"/>
      <c r="AK285" s="13"/>
      <c r="AL285" s="13"/>
    </row>
    <row r="286" spans="35:38" x14ac:dyDescent="0.25">
      <c r="AI286" s="12"/>
      <c r="AJ286" s="12"/>
      <c r="AK286" s="12"/>
      <c r="AL286" s="12"/>
    </row>
    <row r="287" spans="35:38" x14ac:dyDescent="0.25">
      <c r="AI287" s="12"/>
      <c r="AJ287" s="12"/>
      <c r="AK287" s="12"/>
      <c r="AL287" s="12"/>
    </row>
    <row r="288" spans="35:38" x14ac:dyDescent="0.25">
      <c r="AI288" s="12"/>
      <c r="AJ288" s="12"/>
      <c r="AK288" s="12"/>
      <c r="AL288" s="12"/>
    </row>
    <row r="289" spans="35:41" x14ac:dyDescent="0.25">
      <c r="AI289" s="12"/>
      <c r="AJ289" s="12"/>
      <c r="AK289" s="12"/>
      <c r="AL289" s="12"/>
    </row>
    <row r="290" spans="35:41" x14ac:dyDescent="0.25">
      <c r="AI290" s="12"/>
      <c r="AJ290" s="12"/>
      <c r="AK290" s="12"/>
      <c r="AL290" s="12"/>
    </row>
    <row r="291" spans="35:41" x14ac:dyDescent="0.25">
      <c r="AI291" s="12"/>
      <c r="AJ291" s="12"/>
      <c r="AK291" s="12" t="s">
        <v>2060</v>
      </c>
      <c r="AL291" s="12">
        <v>302050002</v>
      </c>
    </row>
    <row r="292" spans="35:41" x14ac:dyDescent="0.25">
      <c r="AI292" s="12"/>
      <c r="AJ292" s="12"/>
      <c r="AK292" s="12" t="s">
        <v>2061</v>
      </c>
      <c r="AL292" s="12">
        <v>302050003</v>
      </c>
    </row>
    <row r="293" spans="35:41" x14ac:dyDescent="0.25">
      <c r="AI293" s="12"/>
      <c r="AJ293" s="12"/>
      <c r="AK293" s="12"/>
      <c r="AL293" s="12"/>
    </row>
    <row r="295" spans="35:41" x14ac:dyDescent="0.25">
      <c r="AL295" s="84"/>
      <c r="AM295" s="84"/>
      <c r="AN295" s="84"/>
      <c r="AO295" s="84"/>
    </row>
    <row r="296" spans="35:41" x14ac:dyDescent="0.25">
      <c r="AL296" s="85"/>
      <c r="AM296" s="85"/>
      <c r="AN296" s="85"/>
      <c r="AO296" s="85"/>
    </row>
    <row r="297" spans="35:41" x14ac:dyDescent="0.25">
      <c r="AL297" s="85"/>
      <c r="AM297" s="85"/>
      <c r="AN297" s="85"/>
      <c r="AO297" s="85"/>
    </row>
    <row r="298" spans="35:41" x14ac:dyDescent="0.25">
      <c r="AL298" s="85"/>
      <c r="AM298" s="85"/>
      <c r="AN298" s="85"/>
      <c r="AO298" s="85"/>
    </row>
    <row r="299" spans="35:41" x14ac:dyDescent="0.25">
      <c r="AL299" s="85"/>
      <c r="AM299" s="85"/>
      <c r="AN299" s="85"/>
      <c r="AO299" s="85"/>
    </row>
    <row r="300" spans="35:41" x14ac:dyDescent="0.25">
      <c r="AL300" s="85"/>
      <c r="AM300" s="85"/>
      <c r="AN300" s="85"/>
      <c r="AO300" s="85"/>
    </row>
  </sheetData>
  <sheetProtection password="ED9C" sheet="1" objects="1" scenarios="1" selectLockedCells="1"/>
  <mergeCells count="72">
    <mergeCell ref="AA48:AF49"/>
    <mergeCell ref="A49:Z49"/>
    <mergeCell ref="S24:Y24"/>
    <mergeCell ref="A46:C46"/>
    <mergeCell ref="D46:L46"/>
    <mergeCell ref="M46:Q46"/>
    <mergeCell ref="R46:Z46"/>
    <mergeCell ref="AA46:AF46"/>
    <mergeCell ref="A47:C48"/>
    <mergeCell ref="D47:L48"/>
    <mergeCell ref="M47:Q48"/>
    <mergeCell ref="R47:Z48"/>
    <mergeCell ref="AA47:AF47"/>
    <mergeCell ref="A44:C44"/>
    <mergeCell ref="D44:Q44"/>
    <mergeCell ref="R44:V44"/>
    <mergeCell ref="W44:AF44"/>
    <mergeCell ref="B45:Z45"/>
    <mergeCell ref="AA45:AF45"/>
    <mergeCell ref="A41:C42"/>
    <mergeCell ref="D41:Q42"/>
    <mergeCell ref="R41:V42"/>
    <mergeCell ref="W41:AF42"/>
    <mergeCell ref="A43:C43"/>
    <mergeCell ref="D43:Q43"/>
    <mergeCell ref="R43:V43"/>
    <mergeCell ref="W43:AF43"/>
    <mergeCell ref="R33:AF39"/>
    <mergeCell ref="A35:F35"/>
    <mergeCell ref="A37:Q37"/>
    <mergeCell ref="A40:C40"/>
    <mergeCell ref="D40:Q40"/>
    <mergeCell ref="R40:V40"/>
    <mergeCell ref="W40:AF40"/>
    <mergeCell ref="S23:Y23"/>
    <mergeCell ref="L24:Q24"/>
    <mergeCell ref="S25:Y25"/>
    <mergeCell ref="S32:AC32"/>
    <mergeCell ref="AA15:AF15"/>
    <mergeCell ref="R16:Z16"/>
    <mergeCell ref="AA16:AF16"/>
    <mergeCell ref="A17:Z17"/>
    <mergeCell ref="AA17:AF17"/>
    <mergeCell ref="A18:Z22"/>
    <mergeCell ref="AA21:AF22"/>
    <mergeCell ref="A14:C16"/>
    <mergeCell ref="D14:Q16"/>
    <mergeCell ref="R14:Z14"/>
    <mergeCell ref="AA14:AF14"/>
    <mergeCell ref="R15:Z15"/>
    <mergeCell ref="A11:C13"/>
    <mergeCell ref="D11:Q13"/>
    <mergeCell ref="R11:Z11"/>
    <mergeCell ref="R12:Z13"/>
    <mergeCell ref="AA12:AF13"/>
    <mergeCell ref="A8:C10"/>
    <mergeCell ref="D8:AF8"/>
    <mergeCell ref="D9:G10"/>
    <mergeCell ref="M9:M10"/>
    <mergeCell ref="T9:T10"/>
    <mergeCell ref="AD9:AF9"/>
    <mergeCell ref="I10:L10"/>
    <mergeCell ref="N10:S10"/>
    <mergeCell ref="U10:AF10"/>
    <mergeCell ref="A6:Z7"/>
    <mergeCell ref="AA6:AF6"/>
    <mergeCell ref="AA7:AF7"/>
    <mergeCell ref="A1:AF1"/>
    <mergeCell ref="A2:AF2"/>
    <mergeCell ref="A3:AF3"/>
    <mergeCell ref="A4:AF4"/>
    <mergeCell ref="A5:AF5"/>
  </mergeCells>
  <dataValidations count="2">
    <dataValidation type="list" allowBlank="1" showInputMessage="1" showErrorMessage="1" sqref="AI3">
      <formula1>$AK$289:$AK$293</formula1>
    </dataValidation>
    <dataValidation type="list" allowBlank="1" showInputMessage="1" showErrorMessage="1" sqref="AI2">
      <formula1>$AK$286:$AK$287</formula1>
    </dataValidation>
  </dataValidations>
  <printOptions horizontalCentered="1" verticalCentered="1"/>
  <pageMargins left="0.5" right="0.5" top="0.5" bottom="0.5" header="0.5" footer="0.5"/>
  <pageSetup paperSize="9" scale="98" orientation="portrait" horizontalDpi="4294967293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S303"/>
  <sheetViews>
    <sheetView topLeftCell="A4" zoomScale="110" zoomScaleNormal="110" workbookViewId="0">
      <selection activeCell="W44" sqref="W44:AF44"/>
    </sheetView>
  </sheetViews>
  <sheetFormatPr defaultRowHeight="15.75" x14ac:dyDescent="0.25"/>
  <cols>
    <col min="1" max="1" width="2.5703125" style="14" customWidth="1"/>
    <col min="2" max="2" width="4" style="14" customWidth="1"/>
    <col min="3" max="3" width="3.140625" style="14" customWidth="1"/>
    <col min="4" max="4" width="2.42578125" style="14" customWidth="1"/>
    <col min="5" max="5" width="3" style="14" customWidth="1"/>
    <col min="6" max="6" width="2.85546875" style="14" customWidth="1"/>
    <col min="7" max="7" width="2.28515625" style="14" customWidth="1"/>
    <col min="8" max="9" width="3.140625" style="14" customWidth="1"/>
    <col min="10" max="10" width="3" style="14" customWidth="1"/>
    <col min="11" max="11" width="1.5703125" style="14" customWidth="1"/>
    <col min="12" max="12" width="3.28515625" style="14" customWidth="1"/>
    <col min="13" max="13" width="1.42578125" style="14" customWidth="1"/>
    <col min="14" max="14" width="3.140625" style="14" customWidth="1"/>
    <col min="15" max="16" width="3" style="14" customWidth="1"/>
    <col min="17" max="17" width="3.5703125" style="14" customWidth="1"/>
    <col min="18" max="18" width="2.85546875" style="14" customWidth="1"/>
    <col min="19" max="19" width="4.140625" style="14" customWidth="1"/>
    <col min="20" max="20" width="2.7109375" style="14" customWidth="1"/>
    <col min="21" max="21" width="1" style="14" customWidth="1"/>
    <col min="22" max="22" width="0.42578125" style="14" hidden="1" customWidth="1"/>
    <col min="23" max="24" width="3.140625" style="14" customWidth="1"/>
    <col min="25" max="25" width="1.140625" style="14" customWidth="1"/>
    <col min="26" max="26" width="6.85546875" style="14" customWidth="1"/>
    <col min="27" max="27" width="3.140625" style="14" customWidth="1"/>
    <col min="28" max="28" width="3" style="14" customWidth="1"/>
    <col min="29" max="30" width="3.42578125" style="14" customWidth="1"/>
    <col min="31" max="31" width="2.85546875" style="14" customWidth="1"/>
    <col min="32" max="32" width="5.28515625" style="14" customWidth="1"/>
    <col min="33" max="33" width="0.140625" style="14" hidden="1" customWidth="1"/>
    <col min="34" max="34" width="16.7109375" style="14" customWidth="1"/>
    <col min="35" max="35" width="35.85546875" style="14" customWidth="1"/>
    <col min="36" max="36" width="9.140625" style="14" customWidth="1"/>
    <col min="37" max="37" width="28" style="14" customWidth="1"/>
    <col min="38" max="38" width="10.85546875" style="14" bestFit="1" customWidth="1"/>
    <col min="39" max="40" width="9.140625" style="14"/>
    <col min="41" max="41" width="9.42578125" style="14" bestFit="1" customWidth="1"/>
    <col min="42" max="42" width="14.7109375" style="14" customWidth="1"/>
    <col min="43" max="43" width="15.5703125" style="14" customWidth="1"/>
    <col min="44" max="16384" width="9.140625" style="14"/>
  </cols>
  <sheetData>
    <row r="1" spans="1:35" ht="15.75" customHeight="1" x14ac:dyDescent="0.25">
      <c r="A1" s="726" t="s">
        <v>2019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8"/>
      <c r="AH1" s="14" t="s">
        <v>2056</v>
      </c>
    </row>
    <row r="2" spans="1:35" ht="15.75" customHeight="1" x14ac:dyDescent="0.25">
      <c r="A2" s="729" t="s">
        <v>2020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1"/>
      <c r="AH2" s="88"/>
      <c r="AI2" s="88"/>
    </row>
    <row r="3" spans="1:35" ht="15" customHeight="1" x14ac:dyDescent="0.25">
      <c r="A3" s="732" t="s">
        <v>2021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4"/>
      <c r="AH3" s="14" t="s">
        <v>2057</v>
      </c>
      <c r="AI3" s="538" t="s">
        <v>2060</v>
      </c>
    </row>
    <row r="4" spans="1:35" ht="15" customHeight="1" x14ac:dyDescent="0.25">
      <c r="A4" s="732" t="str">
        <f>'DV Buseco'!A4:AF4</f>
        <v>(NAME OF SCHOOL)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4"/>
      <c r="AH4" s="14" t="s">
        <v>2058</v>
      </c>
      <c r="AI4" s="538"/>
    </row>
    <row r="5" spans="1:35" ht="15.75" customHeight="1" x14ac:dyDescent="0.25">
      <c r="A5" s="738" t="s">
        <v>2022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40"/>
      <c r="Z5" s="740"/>
      <c r="AA5" s="740"/>
      <c r="AB5" s="740"/>
      <c r="AC5" s="740"/>
      <c r="AD5" s="740"/>
      <c r="AE5" s="740"/>
      <c r="AF5" s="741"/>
      <c r="AH5" s="14" t="s">
        <v>2093</v>
      </c>
      <c r="AI5" s="538" t="s">
        <v>2096</v>
      </c>
    </row>
    <row r="6" spans="1:35" x14ac:dyDescent="0.25">
      <c r="A6" s="714" t="s">
        <v>2023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6"/>
      <c r="AA6" s="720" t="s">
        <v>2024</v>
      </c>
      <c r="AB6" s="721"/>
      <c r="AC6" s="721"/>
      <c r="AD6" s="721"/>
      <c r="AE6" s="721"/>
      <c r="AF6" s="722"/>
      <c r="AH6" s="14" t="s">
        <v>2105</v>
      </c>
    </row>
    <row r="7" spans="1:35" ht="18.75" customHeight="1" x14ac:dyDescent="0.25">
      <c r="A7" s="717"/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9"/>
      <c r="AA7" s="723"/>
      <c r="AB7" s="724"/>
      <c r="AC7" s="724"/>
      <c r="AD7" s="724"/>
      <c r="AE7" s="724"/>
      <c r="AF7" s="725"/>
      <c r="AH7" s="14" t="s">
        <v>0</v>
      </c>
      <c r="AI7" s="541">
        <v>12</v>
      </c>
    </row>
    <row r="8" spans="1:35" ht="9" customHeight="1" x14ac:dyDescent="0.25">
      <c r="A8" s="742" t="s">
        <v>2025</v>
      </c>
      <c r="B8" s="743"/>
      <c r="C8" s="744"/>
      <c r="D8" s="726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2"/>
      <c r="AG8" s="15"/>
    </row>
    <row r="9" spans="1:35" ht="12" customHeight="1" x14ac:dyDescent="0.25">
      <c r="A9" s="745"/>
      <c r="B9" s="746"/>
      <c r="C9" s="747"/>
      <c r="D9" s="751"/>
      <c r="E9" s="752"/>
      <c r="F9" s="752"/>
      <c r="G9" s="752"/>
      <c r="H9" s="16"/>
      <c r="I9" s="17" t="s">
        <v>2026</v>
      </c>
      <c r="J9" s="17"/>
      <c r="K9" s="17"/>
      <c r="L9" s="17"/>
      <c r="M9" s="746"/>
      <c r="N9" s="18"/>
      <c r="O9" s="17" t="s">
        <v>2027</v>
      </c>
      <c r="P9" s="17"/>
      <c r="Q9" s="17"/>
      <c r="R9" s="17"/>
      <c r="S9" s="17"/>
      <c r="T9" s="746"/>
      <c r="U9" s="17"/>
      <c r="V9" s="17"/>
      <c r="W9" s="18"/>
      <c r="X9" s="17" t="s">
        <v>2028</v>
      </c>
      <c r="Y9" s="17"/>
      <c r="Z9" s="17"/>
      <c r="AA9" s="19"/>
      <c r="AB9" s="17" t="s">
        <v>1139</v>
      </c>
      <c r="AC9" s="17"/>
      <c r="AD9" s="746"/>
      <c r="AE9" s="746"/>
      <c r="AF9" s="747"/>
      <c r="AG9" s="15"/>
    </row>
    <row r="10" spans="1:35" ht="7.5" customHeight="1" thickBot="1" x14ac:dyDescent="0.3">
      <c r="A10" s="748"/>
      <c r="B10" s="749"/>
      <c r="C10" s="750"/>
      <c r="D10" s="753"/>
      <c r="E10" s="740"/>
      <c r="F10" s="740"/>
      <c r="G10" s="740"/>
      <c r="H10" s="20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50"/>
      <c r="AG10" s="15"/>
    </row>
    <row r="11" spans="1:35" ht="14.25" customHeight="1" x14ac:dyDescent="0.25">
      <c r="A11" s="754" t="s">
        <v>2029</v>
      </c>
      <c r="B11" s="755"/>
      <c r="C11" s="756"/>
      <c r="D11" s="917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9"/>
      <c r="R11" s="772" t="s">
        <v>2030</v>
      </c>
      <c r="S11" s="773"/>
      <c r="T11" s="773"/>
      <c r="U11" s="773"/>
      <c r="V11" s="773"/>
      <c r="W11" s="773"/>
      <c r="X11" s="773"/>
      <c r="Y11" s="773"/>
      <c r="Z11" s="774"/>
      <c r="AA11" s="21" t="s">
        <v>2031</v>
      </c>
      <c r="AB11" s="22"/>
      <c r="AC11" s="22"/>
      <c r="AD11" s="22"/>
      <c r="AE11" s="23"/>
      <c r="AF11" s="24"/>
      <c r="AG11" s="25"/>
    </row>
    <row r="12" spans="1:35" ht="9.75" customHeight="1" x14ac:dyDescent="0.25">
      <c r="A12" s="757"/>
      <c r="B12" s="758"/>
      <c r="C12" s="759"/>
      <c r="D12" s="920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2"/>
      <c r="R12" s="900"/>
      <c r="S12" s="901"/>
      <c r="T12" s="901"/>
      <c r="U12" s="901"/>
      <c r="V12" s="901"/>
      <c r="W12" s="901"/>
      <c r="X12" s="901"/>
      <c r="Y12" s="901"/>
      <c r="Z12" s="902"/>
      <c r="AA12" s="781" t="s">
        <v>2107</v>
      </c>
      <c r="AB12" s="782"/>
      <c r="AC12" s="782"/>
      <c r="AD12" s="782"/>
      <c r="AE12" s="782"/>
      <c r="AF12" s="783"/>
      <c r="AG12" s="15"/>
    </row>
    <row r="13" spans="1:35" ht="9.75" customHeight="1" x14ac:dyDescent="0.25">
      <c r="A13" s="760"/>
      <c r="B13" s="761"/>
      <c r="C13" s="762"/>
      <c r="D13" s="923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5"/>
      <c r="R13" s="903"/>
      <c r="S13" s="904"/>
      <c r="T13" s="904"/>
      <c r="U13" s="904"/>
      <c r="V13" s="904"/>
      <c r="W13" s="904"/>
      <c r="X13" s="904"/>
      <c r="Y13" s="904"/>
      <c r="Z13" s="905"/>
      <c r="AA13" s="784"/>
      <c r="AB13" s="785"/>
      <c r="AC13" s="785"/>
      <c r="AD13" s="785"/>
      <c r="AE13" s="785"/>
      <c r="AF13" s="786"/>
      <c r="AG13" s="15"/>
    </row>
    <row r="14" spans="1:35" ht="18" customHeight="1" x14ac:dyDescent="0.3">
      <c r="A14" s="814" t="s">
        <v>2032</v>
      </c>
      <c r="B14" s="815"/>
      <c r="C14" s="816"/>
      <c r="D14" s="906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8"/>
      <c r="R14" s="832" t="s">
        <v>2033</v>
      </c>
      <c r="S14" s="833"/>
      <c r="T14" s="833"/>
      <c r="U14" s="833"/>
      <c r="V14" s="833"/>
      <c r="W14" s="833"/>
      <c r="X14" s="833"/>
      <c r="Y14" s="833"/>
      <c r="Z14" s="833"/>
      <c r="AA14" s="834" t="s">
        <v>2059</v>
      </c>
      <c r="AB14" s="834"/>
      <c r="AC14" s="834"/>
      <c r="AD14" s="834"/>
      <c r="AE14" s="834"/>
      <c r="AF14" s="835"/>
      <c r="AG14" s="15"/>
    </row>
    <row r="15" spans="1:35" ht="18" customHeight="1" x14ac:dyDescent="0.3">
      <c r="A15" s="817"/>
      <c r="B15" s="818"/>
      <c r="C15" s="819"/>
      <c r="D15" s="909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1"/>
      <c r="R15" s="836" t="s">
        <v>2034</v>
      </c>
      <c r="S15" s="837"/>
      <c r="T15" s="837"/>
      <c r="U15" s="837"/>
      <c r="V15" s="837"/>
      <c r="W15" s="837"/>
      <c r="X15" s="837"/>
      <c r="Y15" s="837"/>
      <c r="Z15" s="837"/>
      <c r="AA15" s="791" t="s">
        <v>2035</v>
      </c>
      <c r="AB15" s="792"/>
      <c r="AC15" s="792"/>
      <c r="AD15" s="792"/>
      <c r="AE15" s="792"/>
      <c r="AF15" s="793"/>
      <c r="AG15" s="26"/>
    </row>
    <row r="16" spans="1:35" ht="18" customHeight="1" x14ac:dyDescent="0.25">
      <c r="A16" s="820"/>
      <c r="B16" s="821"/>
      <c r="C16" s="822"/>
      <c r="D16" s="912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4"/>
      <c r="R16" s="915">
        <f>+IF($AI$3="","",VLOOKUP($AI$3,$AK$292:$AL$296,2,0))</f>
        <v>302050002</v>
      </c>
      <c r="S16" s="916"/>
      <c r="T16" s="916"/>
      <c r="U16" s="916"/>
      <c r="V16" s="916"/>
      <c r="W16" s="916"/>
      <c r="X16" s="916"/>
      <c r="Y16" s="916"/>
      <c r="Z16" s="916"/>
      <c r="AA16" s="796" t="str">
        <f>+IF($AI$4="","",VLOOKUP($AI$4,$AK$53:$AL$286,2,0))</f>
        <v/>
      </c>
      <c r="AB16" s="797"/>
      <c r="AC16" s="797"/>
      <c r="AD16" s="797"/>
      <c r="AE16" s="797"/>
      <c r="AF16" s="798"/>
      <c r="AG16" s="15"/>
    </row>
    <row r="17" spans="1:37" ht="18.75" customHeight="1" x14ac:dyDescent="0.25">
      <c r="A17" s="799" t="s">
        <v>2036</v>
      </c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1"/>
      <c r="S17" s="801"/>
      <c r="T17" s="801"/>
      <c r="U17" s="801"/>
      <c r="V17" s="801"/>
      <c r="W17" s="801"/>
      <c r="X17" s="801"/>
      <c r="Y17" s="801"/>
      <c r="Z17" s="802"/>
      <c r="AA17" s="803" t="s">
        <v>2037</v>
      </c>
      <c r="AB17" s="801"/>
      <c r="AC17" s="801"/>
      <c r="AD17" s="801"/>
      <c r="AE17" s="801"/>
      <c r="AF17" s="802"/>
      <c r="AG17" s="20"/>
    </row>
    <row r="18" spans="1:37" ht="18.75" customHeight="1" x14ac:dyDescent="0.25">
      <c r="A18" s="804"/>
      <c r="B18" s="805"/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5"/>
      <c r="Y18" s="805"/>
      <c r="Z18" s="806"/>
      <c r="AA18" s="27"/>
      <c r="AB18" s="28"/>
      <c r="AC18" s="28"/>
      <c r="AD18" s="28"/>
      <c r="AE18" s="28"/>
      <c r="AF18" s="29"/>
      <c r="AG18" s="15"/>
    </row>
    <row r="19" spans="1:37" ht="14.25" customHeight="1" x14ac:dyDescent="0.25">
      <c r="A19" s="807"/>
      <c r="B19" s="808"/>
      <c r="C19" s="808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T19" s="808"/>
      <c r="U19" s="808"/>
      <c r="V19" s="808"/>
      <c r="W19" s="808"/>
      <c r="X19" s="808"/>
      <c r="Y19" s="808"/>
      <c r="Z19" s="809"/>
      <c r="AA19" s="30"/>
      <c r="AB19" s="31"/>
      <c r="AC19" s="31"/>
      <c r="AD19" s="31"/>
      <c r="AE19" s="31"/>
      <c r="AF19" s="32"/>
      <c r="AG19" s="15"/>
      <c r="AH19" s="417"/>
      <c r="AI19" s="419"/>
      <c r="AJ19" s="417"/>
      <c r="AK19" s="418"/>
    </row>
    <row r="20" spans="1:37" ht="13.5" customHeight="1" x14ac:dyDescent="0.25">
      <c r="A20" s="807"/>
      <c r="B20" s="808"/>
      <c r="C20" s="808"/>
      <c r="D20" s="808"/>
      <c r="E20" s="808"/>
      <c r="F20" s="808"/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  <c r="U20" s="808"/>
      <c r="V20" s="808"/>
      <c r="W20" s="808"/>
      <c r="X20" s="808"/>
      <c r="Y20" s="808"/>
      <c r="Z20" s="809"/>
      <c r="AA20" s="33"/>
      <c r="AB20" s="34"/>
      <c r="AC20" s="34"/>
      <c r="AD20" s="34"/>
      <c r="AE20" s="34"/>
      <c r="AF20" s="35"/>
      <c r="AG20" s="15"/>
      <c r="AH20" s="417"/>
      <c r="AI20" s="419"/>
      <c r="AJ20" s="417"/>
      <c r="AK20" s="418"/>
    </row>
    <row r="21" spans="1:37" x14ac:dyDescent="0.25">
      <c r="A21" s="807"/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09"/>
      <c r="AA21" s="810">
        <f>+S26</f>
        <v>11.25</v>
      </c>
      <c r="AB21" s="811"/>
      <c r="AC21" s="811"/>
      <c r="AD21" s="811"/>
      <c r="AE21" s="811"/>
      <c r="AF21" s="812"/>
      <c r="AG21" s="15"/>
      <c r="AH21" s="417"/>
      <c r="AI21" s="419"/>
      <c r="AJ21" s="417"/>
      <c r="AK21" s="418"/>
    </row>
    <row r="22" spans="1:37" ht="15" customHeight="1" x14ac:dyDescent="0.25">
      <c r="A22" s="807"/>
      <c r="B22" s="808"/>
      <c r="C22" s="808"/>
      <c r="D22" s="808"/>
      <c r="E22" s="808"/>
      <c r="F22" s="808"/>
      <c r="G22" s="808"/>
      <c r="H22" s="808"/>
      <c r="I22" s="808"/>
      <c r="J22" s="808"/>
      <c r="K22" s="808"/>
      <c r="L22" s="808"/>
      <c r="M22" s="808"/>
      <c r="N22" s="808"/>
      <c r="O22" s="808"/>
      <c r="P22" s="808"/>
      <c r="Q22" s="808"/>
      <c r="R22" s="808"/>
      <c r="S22" s="808"/>
      <c r="T22" s="808"/>
      <c r="U22" s="808"/>
      <c r="V22" s="808"/>
      <c r="W22" s="808"/>
      <c r="X22" s="808"/>
      <c r="Y22" s="808"/>
      <c r="Z22" s="809"/>
      <c r="AA22" s="813"/>
      <c r="AB22" s="811"/>
      <c r="AC22" s="811"/>
      <c r="AD22" s="811"/>
      <c r="AE22" s="811"/>
      <c r="AF22" s="812"/>
      <c r="AG22" s="15"/>
      <c r="AH22" s="417"/>
      <c r="AI22" s="417"/>
      <c r="AJ22" s="417"/>
      <c r="AK22" s="418"/>
    </row>
    <row r="23" spans="1:37" ht="15" customHeight="1" x14ac:dyDescent="0.25">
      <c r="A23" s="33"/>
      <c r="B23" s="36"/>
      <c r="C23" s="37" t="s">
        <v>0</v>
      </c>
      <c r="D23" s="37"/>
      <c r="E23" s="37"/>
      <c r="F23" s="37"/>
      <c r="G23" s="37"/>
      <c r="H23" s="37"/>
      <c r="I23" s="37"/>
      <c r="J23" s="37"/>
      <c r="K23" s="38"/>
      <c r="L23" s="38"/>
      <c r="M23" s="38"/>
      <c r="N23" s="38"/>
      <c r="O23" s="38"/>
      <c r="P23" s="39"/>
      <c r="Q23" s="39"/>
      <c r="R23" s="39"/>
      <c r="S23" s="787">
        <f>+AI7</f>
        <v>12</v>
      </c>
      <c r="T23" s="787"/>
      <c r="U23" s="787"/>
      <c r="V23" s="787"/>
      <c r="W23" s="787"/>
      <c r="X23" s="787"/>
      <c r="Y23" s="787"/>
      <c r="Z23" s="35"/>
      <c r="AA23" s="33"/>
      <c r="AB23" s="34"/>
      <c r="AC23" s="34"/>
      <c r="AD23" s="34"/>
      <c r="AE23" s="34"/>
      <c r="AF23" s="35"/>
      <c r="AG23" s="15"/>
      <c r="AH23" s="417" t="s">
        <v>2269</v>
      </c>
      <c r="AI23" s="417"/>
      <c r="AJ23" s="417"/>
      <c r="AK23" s="418"/>
    </row>
    <row r="24" spans="1:37" ht="15.75" customHeight="1" x14ac:dyDescent="0.25">
      <c r="A24" s="40"/>
      <c r="B24" s="41"/>
      <c r="C24" s="37" t="s">
        <v>2038</v>
      </c>
      <c r="D24" s="37"/>
      <c r="E24" s="37" t="s">
        <v>2103</v>
      </c>
      <c r="F24" s="37"/>
      <c r="G24" s="37"/>
      <c r="H24" s="37"/>
      <c r="I24" s="37"/>
      <c r="J24" s="37"/>
      <c r="K24" s="39"/>
      <c r="L24" s="787">
        <f>+IF($AI$5="","",VLOOKUP($AI$5,$AK$299:$AO$303,3,0))</f>
        <v>0.21428571428571427</v>
      </c>
      <c r="M24" s="787"/>
      <c r="N24" s="787"/>
      <c r="O24" s="787"/>
      <c r="P24" s="787"/>
      <c r="Q24" s="787"/>
      <c r="R24" s="39"/>
      <c r="S24" s="39"/>
      <c r="T24" s="42"/>
      <c r="U24" s="42"/>
      <c r="V24" s="42"/>
      <c r="W24" s="42"/>
      <c r="X24" s="42"/>
      <c r="Y24" s="42"/>
      <c r="Z24" s="35"/>
      <c r="AA24" s="33"/>
      <c r="AB24" s="34"/>
      <c r="AC24" s="34"/>
      <c r="AD24" s="34"/>
      <c r="AE24" s="34"/>
      <c r="AF24" s="35"/>
      <c r="AG24" s="15"/>
      <c r="AH24" s="417" t="str">
        <f>+IF($AI$5="","",VLOOKUP($AI$5,$AK$299:$AQ$303,6,0))</f>
        <v>BIR Form 2307</v>
      </c>
      <c r="AI24" s="417" t="str">
        <f>+IF($AI$5="","",VLOOKUP($AI$5,$AK$299:$AS$303,8,0))</f>
        <v>WI157</v>
      </c>
      <c r="AJ24" s="417"/>
      <c r="AK24" s="418"/>
    </row>
    <row r="25" spans="1:37" ht="15.75" customHeight="1" x14ac:dyDescent="0.25">
      <c r="A25" s="40"/>
      <c r="B25" s="41"/>
      <c r="C25" s="37"/>
      <c r="D25" s="37"/>
      <c r="E25" s="37" t="s">
        <v>2104</v>
      </c>
      <c r="F25" s="37"/>
      <c r="G25" s="37"/>
      <c r="H25" s="37"/>
      <c r="I25" s="37"/>
      <c r="J25" s="37"/>
      <c r="K25" s="39"/>
      <c r="L25" s="884">
        <f>+IF($AI$5="","",VLOOKUP($AI$5,$AK$299:$AO$303,4,0))</f>
        <v>0.5357142857142857</v>
      </c>
      <c r="M25" s="884"/>
      <c r="N25" s="884"/>
      <c r="O25" s="884"/>
      <c r="P25" s="884"/>
      <c r="Q25" s="884"/>
      <c r="R25" s="39"/>
      <c r="S25" s="787">
        <f>+L25+L24</f>
        <v>0.75</v>
      </c>
      <c r="T25" s="787"/>
      <c r="U25" s="787"/>
      <c r="V25" s="787"/>
      <c r="W25" s="787"/>
      <c r="X25" s="787"/>
      <c r="Y25" s="787"/>
      <c r="Z25" s="35"/>
      <c r="AA25" s="33"/>
      <c r="AB25" s="34"/>
      <c r="AC25" s="34"/>
      <c r="AD25" s="34"/>
      <c r="AE25" s="34"/>
      <c r="AF25" s="35"/>
      <c r="AG25" s="15"/>
      <c r="AH25" s="417" t="str">
        <f>+IF($AI$5="","",VLOOKUP($AI$5,$AK$299:$AQ$303,7,0))</f>
        <v>BIR Form 2306</v>
      </c>
      <c r="AI25" s="417" t="str">
        <f>+IF($AI$5="","",VLOOKUP($AI$5,$AK$299:$AS$303,9,0))</f>
        <v>WV020</v>
      </c>
      <c r="AJ25" s="417"/>
      <c r="AK25" s="418"/>
    </row>
    <row r="26" spans="1:37" ht="15.75" customHeight="1" thickBot="1" x14ac:dyDescent="0.3">
      <c r="A26" s="40"/>
      <c r="B26" s="41"/>
      <c r="C26" s="37" t="s">
        <v>1</v>
      </c>
      <c r="D26" s="37"/>
      <c r="E26" s="37"/>
      <c r="F26" s="37"/>
      <c r="G26" s="37"/>
      <c r="H26" s="37"/>
      <c r="I26" s="37"/>
      <c r="J26" s="37"/>
      <c r="K26" s="43"/>
      <c r="L26" s="43"/>
      <c r="M26" s="43"/>
      <c r="N26" s="43"/>
      <c r="O26" s="43"/>
      <c r="P26" s="42"/>
      <c r="Q26" s="42"/>
      <c r="R26" s="42"/>
      <c r="S26" s="788">
        <f>+S23-S25</f>
        <v>11.25</v>
      </c>
      <c r="T26" s="789"/>
      <c r="U26" s="789"/>
      <c r="V26" s="789"/>
      <c r="W26" s="789"/>
      <c r="X26" s="789"/>
      <c r="Y26" s="789"/>
      <c r="Z26" s="35"/>
      <c r="AA26" s="33"/>
      <c r="AB26" s="34"/>
      <c r="AC26" s="34"/>
      <c r="AD26" s="34"/>
      <c r="AE26" s="34"/>
      <c r="AF26" s="35"/>
      <c r="AG26" s="15"/>
    </row>
    <row r="27" spans="1:37" ht="15.75" customHeight="1" thickTop="1" x14ac:dyDescent="0.25">
      <c r="A27" s="40"/>
      <c r="B27" s="41"/>
      <c r="C27" s="37"/>
      <c r="D27" s="37"/>
      <c r="E27" s="37"/>
      <c r="F27" s="37"/>
      <c r="G27" s="37"/>
      <c r="H27" s="37"/>
      <c r="I27" s="37"/>
      <c r="J27" s="37"/>
      <c r="K27" s="74"/>
      <c r="L27" s="74"/>
      <c r="M27" s="74"/>
      <c r="N27" s="74"/>
      <c r="O27" s="74"/>
      <c r="P27" s="75"/>
      <c r="Q27" s="75"/>
      <c r="R27" s="75"/>
      <c r="S27" s="86"/>
      <c r="T27" s="87"/>
      <c r="U27" s="87"/>
      <c r="V27" s="87"/>
      <c r="W27" s="87"/>
      <c r="X27" s="87"/>
      <c r="Y27" s="87"/>
      <c r="Z27" s="35"/>
      <c r="AA27" s="79"/>
      <c r="AB27" s="80"/>
      <c r="AC27" s="80"/>
      <c r="AD27" s="80"/>
      <c r="AE27" s="80"/>
      <c r="AF27" s="35"/>
      <c r="AG27" s="15"/>
    </row>
    <row r="28" spans="1:37" ht="15.75" customHeight="1" x14ac:dyDescent="0.25">
      <c r="A28" s="40"/>
      <c r="B28" s="41"/>
      <c r="C28" s="37"/>
      <c r="D28" s="37"/>
      <c r="E28" s="37"/>
      <c r="F28" s="37"/>
      <c r="G28" s="37"/>
      <c r="H28" s="37"/>
      <c r="I28" s="37"/>
      <c r="J28" s="37"/>
      <c r="K28" s="74"/>
      <c r="L28" s="74"/>
      <c r="M28" s="74"/>
      <c r="N28" s="74"/>
      <c r="O28" s="74"/>
      <c r="P28" s="75"/>
      <c r="Q28" s="75"/>
      <c r="R28" s="75"/>
      <c r="S28" s="86"/>
      <c r="T28" s="87"/>
      <c r="U28" s="87"/>
      <c r="V28" s="87"/>
      <c r="W28" s="87"/>
      <c r="X28" s="87"/>
      <c r="Y28" s="87"/>
      <c r="Z28" s="35"/>
      <c r="AA28" s="79"/>
      <c r="AB28" s="80"/>
      <c r="AC28" s="80"/>
      <c r="AD28" s="80"/>
      <c r="AE28" s="80"/>
      <c r="AF28" s="35"/>
      <c r="AG28" s="15"/>
    </row>
    <row r="29" spans="1:37" ht="15.75" customHeight="1" x14ac:dyDescent="0.25">
      <c r="A29" s="40"/>
      <c r="B29" s="41"/>
      <c r="C29" s="37"/>
      <c r="D29" s="37"/>
      <c r="E29" s="37"/>
      <c r="F29" s="37"/>
      <c r="G29" s="37"/>
      <c r="H29" s="37"/>
      <c r="I29" s="37"/>
      <c r="J29" s="37"/>
      <c r="K29" s="74"/>
      <c r="L29" s="74"/>
      <c r="M29" s="74"/>
      <c r="N29" s="74"/>
      <c r="O29" s="74"/>
      <c r="P29" s="75"/>
      <c r="Q29" s="75"/>
      <c r="R29" s="75"/>
      <c r="S29" s="86"/>
      <c r="T29" s="87"/>
      <c r="U29" s="87"/>
      <c r="V29" s="87"/>
      <c r="W29" s="87"/>
      <c r="X29" s="87"/>
      <c r="Y29" s="87"/>
      <c r="Z29" s="35"/>
      <c r="AA29" s="79"/>
      <c r="AB29" s="80"/>
      <c r="AC29" s="80"/>
      <c r="AD29" s="80"/>
      <c r="AE29" s="80"/>
      <c r="AF29" s="35"/>
      <c r="AG29" s="15"/>
    </row>
    <row r="30" spans="1:37" ht="15.75" customHeight="1" x14ac:dyDescent="0.25">
      <c r="A30" s="3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/>
      <c r="AA30" s="33"/>
      <c r="AB30" s="34"/>
      <c r="AC30" s="34"/>
      <c r="AD30" s="34"/>
      <c r="AE30" s="34"/>
      <c r="AF30" s="35"/>
      <c r="AG30" s="15"/>
    </row>
    <row r="31" spans="1:37" ht="17.25" customHeight="1" x14ac:dyDescent="0.25">
      <c r="A31" s="3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  <c r="AA31" s="33"/>
      <c r="AB31" s="34"/>
      <c r="AC31" s="34"/>
      <c r="AD31" s="34"/>
      <c r="AE31" s="34"/>
      <c r="AF31" s="35"/>
      <c r="AG31" s="15"/>
    </row>
    <row r="32" spans="1:37" ht="12.75" customHeight="1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/>
      <c r="AA32" s="46"/>
      <c r="AB32" s="49"/>
      <c r="AC32" s="49"/>
      <c r="AD32" s="49"/>
      <c r="AE32" s="49"/>
      <c r="AF32" s="50"/>
      <c r="AG32" s="15"/>
    </row>
    <row r="33" spans="1:33" ht="13.5" customHeight="1" x14ac:dyDescent="0.25">
      <c r="A33" s="51" t="s">
        <v>2039</v>
      </c>
      <c r="B33" s="52" t="s">
        <v>2040</v>
      </c>
      <c r="C33" s="52"/>
      <c r="D33" s="22"/>
      <c r="E33" s="22"/>
      <c r="F33" s="2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1" t="s">
        <v>2041</v>
      </c>
      <c r="S33" s="790" t="s">
        <v>2042</v>
      </c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55"/>
      <c r="AE33" s="55"/>
      <c r="AF33" s="56"/>
      <c r="AG33" s="15"/>
    </row>
    <row r="34" spans="1:33" ht="3.75" customHeight="1" x14ac:dyDescent="0.25">
      <c r="A34" s="57"/>
      <c r="B34" s="58"/>
      <c r="C34" s="58"/>
      <c r="D34" s="15"/>
      <c r="E34" s="15"/>
      <c r="F34" s="15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838" t="str">
        <f>+CONCATENATE(PROPER(IF(IF(IF(IF((INT(TEXT(AA21,"###,##0.00"))-MOD(INT(TEXT(AA21,"###,##0.00")),1000000))/1000000=0,"",CONCATENATE(VLOOKUP((INT(TEXT(AA21,"###,##0.00"))-MOD(INT(TEXT(AA21,"###,##0.00")),1000000))/1000000,word[],2,0)," Million"))="",IF((MOD(INT(TEXT(AA21,"###,##0.00")),1000000)-MOD(MOD(INT(TEXT(AA21,"###,##0.00")),1000000),1000))/1000=0,"",CONCATENATE(VLOOKUP((MOD(INT(TEXT(AA21,"###,##0.00")),1000000)-MOD(MOD(INT(TEXT(AA21,"###,##0.00")),1000000),1000))/1000,word[],2,0)," Thousand")),CONCATENATE(IF((INT(TEXT(AA21,"###,##0.00"))-MOD(INT(TEXT(AA21,"###,##0.00")),1000000))/1000000=0,"",CONCATENATE(VLOOKUP((INT(TEXT(AA21,"###,##0.00"))-MOD(INT(TEXT(AA21,"###,##0.00")),1000000))/1000000,word[],2,0)," Million"))," ",IF((MOD(INT(TEXT(AA21,"###,##0.00")),1000000)-MOD(MOD(INT(TEXT(AA21,"###,##0.00")),1000000),1000))/1000=0,"",CONCATENATE(VLOOKUP((MOD(INT(TEXT(AA21,"###,##0.00")),1000000)-MOD(MOD(INT(TEXT(AA21,"###,##0.00")),1000000),1000))/1000,word[],2,0)," Thousand"))))="",IF(MOD(MOD(INT(TEXT(AA21,"###,##0.00")),1000000),1000)=0,"",VLOOKUP(MOD(MOD(INT(TEXT(AA21,"###,##0.00")),1000000),1000),word[],2,0)),CONCATENATE(IF(IF((INT(TEXT(AA21,"###,##0.00"))-MOD(INT(TEXT(AA21,"###,##0.00")),1000000))/1000000=0,"",CONCATENATE(VLOOKUP((INT(TEXT(AA21,"###,##0.00"))-MOD(INT(TEXT(AA21,"###,##0.00")),1000000))/1000000,word[],2,0)," Million"))="",IF((MOD(INT(TEXT(AA21,"###,##0.00")),1000000)-MOD(MOD(INT(TEXT(AA21,"###,##0.00")),1000000),1000))/1000=0,"",CONCATENATE(VLOOKUP((MOD(INT(TEXT(AA21,"###,##0.00")),1000000)-MOD(MOD(INT(TEXT(AA21,"###,##0.00")),1000000),1000))/1000,word[],2,0)," Thousand")),CONCATENATE(IF((INT(TEXT(AA21,"###,##0.00"))-MOD(INT(TEXT(AA21,"###,##0.00")),1000000))/1000000=0,"",CONCATENATE(VLOOKUP((INT(TEXT(AA21,"###,##0.00"))-MOD(INT(TEXT(AA21,"###,##0.00")),1000000))/1000000,word[],2,0)," Million"))," ",IF((MOD(INT(TEXT(AA21,"###,##0.00")),1000000)-MOD(MOD(INT(TEXT(AA21,"###,##0.00")),1000000),1000))/1000=0,"",CONCATENATE(VLOOKUP((MOD(INT(TEXT(AA21,"###,##0.00")),1000000)-MOD(MOD(INT(TEXT(AA21,"###,##0.00")),1000000),1000))/1000,word[],2,0)," Thousand")))),," ",IF(MOD(MOD(INT(TEXT(AA21,"###,##0.00")),1000000),1000)=0,"",VLOOKUP(MOD(MOD(INT(TEXT(AA21,"###,##0.00")),1000000),1000),word[],2,0))))="",IF(ROUND(TRUNC(100*(TEXT(AA21,"###,##0.00")-INT(TEXT(AA21,"###,##0.00"))),2),1)=0,"00/100 Pesos Only",CONCATENATE(ROUND(TRUNC(100*(TEXT(AA21,"###,##0.00")-INT(TEXT(AA21,"###,##0.00"))),2),1),"/100 Pesos Only")),CONCATENATE(IF(IF(IF((INT(TEXT(AA21,"###,##0.00"))-MOD(INT(TEXT(AA21,"###,##0.00")),1000000))/1000000=0,"",CONCATENATE(VLOOKUP((INT(TEXT(AA21,"###,##0.00"))-MOD(INT(TEXT(AA21,"###,##0.00")),1000000))/1000000,word[],2,0)," Million"))="",IF((MOD(INT(TEXT(AA21,"###,##0.00")),1000000)-MOD(MOD(INT(TEXT(AA21,"###,##0.00")),1000000),1000))/1000=0,"",CONCATENATE(VLOOKUP((MOD(INT(TEXT(AA21,"###,##0.00")),1000000)-MOD(MOD(INT(TEXT(AA21,"###,##0.00")),1000000),1000))/1000,word[],2,0)," Thousand")),CONCATENATE(IF((INT(TEXT(AA21,"###,##0.00"))-MOD(INT(TEXT(AA21,"###,##0.00")),1000000))/1000000=0,"",CONCATENATE(VLOOKUP((INT(TEXT(AA21,"###,##0.00"))-MOD(INT(TEXT(AA21,"###,##0.00")),1000000))/1000000,word[],2,0)," Million"))," ",IF((MOD(INT(TEXT(AA21,"###,##0.00")),1000000)-MOD(MOD(INT(TEXT(AA21,"###,##0.00")),1000000),1000))/1000=0,"",CONCATENATE(VLOOKUP((MOD(INT(TEXT(AA21,"###,##0.00")),1000000)-MOD(MOD(INT(TEXT(AA21,"###,##0.00")),1000000),1000))/1000,word[],2,0)," Thousand"))))="",IF(MOD(MOD(INT(TEXT(AA21,"###,##0.00")),1000000),1000)=0,"",VLOOKUP(MOD(MOD(INT(TEXT(AA21,"###,##0.00")),1000000),1000),word[],2,0)),CONCATENATE(IF(IF((INT(TEXT(AA21,"###,##0.00"))-MOD(INT(TEXT(AA21,"###,##0.00")),1000000))/1000000=0,"",CONCATENATE(VLOOKUP((INT(TEXT(AA21,"###,##0.00"))-MOD(INT(TEXT(AA21,"###,##0.00")),1000000))/1000000,word[],2,0)," Million"))="",IF((MOD(INT(TEXT(AA21,"###,##0.00")),1000000)-MOD(MOD(INT(TEXT(AA21,"###,##0.00")),1000000),1000))/1000=0,"",CONCATENATE(VLOOKUP((MOD(INT(TEXT(AA21,"###,##0.00")),1000000)-MOD(MOD(INT(TEXT(AA21,"###,##0.00")),1000000),1000))/1000,word[],2,0)," Thousand")),CONCATENATE(IF((INT(TEXT(AA21,"###,##0.00"))-MOD(INT(TEXT(AA21,"###,##0.00")),1000000))/1000000=0,"",CONCATENATE(VLOOKUP((INT(TEXT(AA21,"###,##0.00"))-MOD(INT(TEXT(AA21,"###,##0.00")),1000000))/1000000,word[],2,0)," Million"))," ",IF((MOD(INT(TEXT(AA21,"###,##0.00")),1000000)-MOD(MOD(INT(TEXT(AA21,"###,##0.00")),1000000),1000))/1000=0,"",CONCATENATE(VLOOKUP((MOD(INT(TEXT(AA21,"###,##0.00")),1000000)-MOD(MOD(INT(TEXT(AA21,"###,##0.00")),1000000),1000))/1000,word[],2,0)," Thousand")))),," ",IF(MOD(MOD(INT(TEXT(AA21,"###,##0.00")),1000000),1000)=0,"",VLOOKUP(MOD(MOD(INT(TEXT(AA21,"###,##0.00")),1000000),1000),word[],2,0))))," &amp; ",IF(ROUND(TRUNC(100*(TEXT(AA21,"###,##0.00")-INT(TEXT(AA21,"###,##0.00"))),2),1)=0,"00/100 Pesos Only",CONCATENATE(ROUND(TRUNC(100*(TEXT(AA21,"###,##0.00")-INT(TEXT(AA21,"###,##0.00"))),2),1),"/100 Pesos Only")))))," (Php",TEXT(AA21," #,##0.00)"))</f>
        <v>Eleven &amp; 25/100 Pesos Only (Php 11.25)</v>
      </c>
      <c r="S34" s="839"/>
      <c r="T34" s="839"/>
      <c r="U34" s="839"/>
      <c r="V34" s="839"/>
      <c r="W34" s="839"/>
      <c r="X34" s="839"/>
      <c r="Y34" s="839"/>
      <c r="Z34" s="839"/>
      <c r="AA34" s="839"/>
      <c r="AB34" s="839"/>
      <c r="AC34" s="839"/>
      <c r="AD34" s="839"/>
      <c r="AE34" s="839"/>
      <c r="AF34" s="840"/>
      <c r="AG34" s="15"/>
    </row>
    <row r="35" spans="1:33" s="64" customFormat="1" ht="12.75" customHeight="1" x14ac:dyDescent="0.2">
      <c r="A35" s="61"/>
      <c r="B35" s="18"/>
      <c r="C35" s="17" t="s">
        <v>2043</v>
      </c>
      <c r="D35" s="17"/>
      <c r="E35" s="17"/>
      <c r="F35" s="17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838"/>
      <c r="S35" s="839"/>
      <c r="T35" s="839"/>
      <c r="U35" s="839"/>
      <c r="V35" s="839"/>
      <c r="W35" s="839"/>
      <c r="X35" s="839"/>
      <c r="Y35" s="839"/>
      <c r="Z35" s="839"/>
      <c r="AA35" s="839"/>
      <c r="AB35" s="839"/>
      <c r="AC35" s="839"/>
      <c r="AD35" s="839"/>
      <c r="AE35" s="839"/>
      <c r="AF35" s="840"/>
      <c r="AG35" s="17"/>
    </row>
    <row r="36" spans="1:33" s="64" customFormat="1" ht="6" customHeight="1" x14ac:dyDescent="0.2">
      <c r="A36" s="745"/>
      <c r="B36" s="746"/>
      <c r="C36" s="746"/>
      <c r="D36" s="746"/>
      <c r="E36" s="746"/>
      <c r="F36" s="746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  <c r="R36" s="838"/>
      <c r="S36" s="839"/>
      <c r="T36" s="839"/>
      <c r="U36" s="839"/>
      <c r="V36" s="839"/>
      <c r="W36" s="839"/>
      <c r="X36" s="839"/>
      <c r="Y36" s="839"/>
      <c r="Z36" s="839"/>
      <c r="AA36" s="839"/>
      <c r="AB36" s="839"/>
      <c r="AC36" s="839"/>
      <c r="AD36" s="839"/>
      <c r="AE36" s="839"/>
      <c r="AF36" s="840"/>
      <c r="AG36" s="17"/>
    </row>
    <row r="37" spans="1:33" s="64" customFormat="1" ht="12.75" customHeight="1" x14ac:dyDescent="0.2">
      <c r="A37" s="61"/>
      <c r="B37" s="18"/>
      <c r="C37" s="17" t="s">
        <v>2044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65"/>
      <c r="R37" s="838"/>
      <c r="S37" s="839"/>
      <c r="T37" s="839"/>
      <c r="U37" s="839"/>
      <c r="V37" s="839"/>
      <c r="W37" s="839"/>
      <c r="X37" s="839"/>
      <c r="Y37" s="839"/>
      <c r="Z37" s="839"/>
      <c r="AA37" s="839"/>
      <c r="AB37" s="839"/>
      <c r="AC37" s="839"/>
      <c r="AD37" s="839"/>
      <c r="AE37" s="839"/>
      <c r="AF37" s="840"/>
      <c r="AG37" s="17"/>
    </row>
    <row r="38" spans="1:33" s="64" customFormat="1" ht="8.25" customHeight="1" x14ac:dyDescent="0.2">
      <c r="A38" s="745"/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7"/>
      <c r="R38" s="838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40"/>
      <c r="AG38" s="17"/>
    </row>
    <row r="39" spans="1:33" s="64" customFormat="1" ht="12.75" customHeight="1" x14ac:dyDescent="0.2">
      <c r="A39" s="61"/>
      <c r="B39" s="18"/>
      <c r="C39" s="17" t="s">
        <v>2045</v>
      </c>
      <c r="D39" s="17"/>
      <c r="E39" s="17"/>
      <c r="F39" s="17"/>
      <c r="G39" s="17"/>
      <c r="H39" s="17"/>
      <c r="I39" s="17"/>
      <c r="J39" s="17"/>
      <c r="K39" s="62"/>
      <c r="L39" s="62"/>
      <c r="M39" s="62"/>
      <c r="N39" s="62"/>
      <c r="O39" s="62"/>
      <c r="P39" s="62"/>
      <c r="Q39" s="63"/>
      <c r="R39" s="838"/>
      <c r="S39" s="839"/>
      <c r="T39" s="839"/>
      <c r="U39" s="839"/>
      <c r="V39" s="839"/>
      <c r="W39" s="839"/>
      <c r="X39" s="839"/>
      <c r="Y39" s="839"/>
      <c r="Z39" s="839"/>
      <c r="AA39" s="839"/>
      <c r="AB39" s="839"/>
      <c r="AC39" s="839"/>
      <c r="AD39" s="839"/>
      <c r="AE39" s="839"/>
      <c r="AF39" s="840"/>
      <c r="AG39" s="17"/>
    </row>
    <row r="40" spans="1:33" ht="5.25" customHeight="1" x14ac:dyDescent="0.25">
      <c r="A40" s="66"/>
      <c r="B40" s="15"/>
      <c r="C40" s="15"/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9"/>
      <c r="R40" s="841"/>
      <c r="S40" s="842"/>
      <c r="T40" s="842"/>
      <c r="U40" s="842"/>
      <c r="V40" s="842"/>
      <c r="W40" s="842"/>
      <c r="X40" s="842"/>
      <c r="Y40" s="842"/>
      <c r="Z40" s="842"/>
      <c r="AA40" s="842"/>
      <c r="AB40" s="842"/>
      <c r="AC40" s="842"/>
      <c r="AD40" s="842"/>
      <c r="AE40" s="842"/>
      <c r="AF40" s="843"/>
      <c r="AG40" s="15"/>
    </row>
    <row r="41" spans="1:33" ht="34.5" customHeight="1" x14ac:dyDescent="0.25">
      <c r="A41" s="844" t="s">
        <v>2046</v>
      </c>
      <c r="B41" s="845"/>
      <c r="C41" s="845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7"/>
      <c r="R41" s="848" t="s">
        <v>2046</v>
      </c>
      <c r="S41" s="849"/>
      <c r="T41" s="849"/>
      <c r="U41" s="849"/>
      <c r="V41" s="850"/>
      <c r="W41" s="851"/>
      <c r="X41" s="852"/>
      <c r="Y41" s="852"/>
      <c r="Z41" s="852"/>
      <c r="AA41" s="852"/>
      <c r="AB41" s="852"/>
      <c r="AC41" s="852"/>
      <c r="AD41" s="852"/>
      <c r="AE41" s="852"/>
      <c r="AF41" s="853"/>
      <c r="AG41" s="15"/>
    </row>
    <row r="42" spans="1:33" ht="12.75" customHeight="1" x14ac:dyDescent="0.25">
      <c r="A42" s="844" t="s">
        <v>2047</v>
      </c>
      <c r="B42" s="845"/>
      <c r="C42" s="845"/>
      <c r="D42" s="863" t="s">
        <v>2108</v>
      </c>
      <c r="E42" s="864"/>
      <c r="F42" s="864"/>
      <c r="G42" s="864"/>
      <c r="H42" s="864"/>
      <c r="I42" s="864"/>
      <c r="J42" s="864"/>
      <c r="K42" s="864"/>
      <c r="L42" s="864"/>
      <c r="M42" s="864"/>
      <c r="N42" s="864"/>
      <c r="O42" s="864"/>
      <c r="P42" s="864"/>
      <c r="Q42" s="865"/>
      <c r="R42" s="844" t="s">
        <v>2047</v>
      </c>
      <c r="S42" s="869"/>
      <c r="T42" s="869"/>
      <c r="U42" s="869"/>
      <c r="V42" s="869"/>
      <c r="W42" s="871" t="s">
        <v>2109</v>
      </c>
      <c r="X42" s="871"/>
      <c r="Y42" s="871"/>
      <c r="Z42" s="871"/>
      <c r="AA42" s="871"/>
      <c r="AB42" s="871"/>
      <c r="AC42" s="871"/>
      <c r="AD42" s="871"/>
      <c r="AE42" s="871"/>
      <c r="AF42" s="872"/>
      <c r="AG42" s="15"/>
    </row>
    <row r="43" spans="1:33" ht="12.75" customHeight="1" x14ac:dyDescent="0.25">
      <c r="A43" s="844"/>
      <c r="B43" s="845"/>
      <c r="C43" s="845"/>
      <c r="D43" s="866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8"/>
      <c r="R43" s="870"/>
      <c r="S43" s="869"/>
      <c r="T43" s="869"/>
      <c r="U43" s="869"/>
      <c r="V43" s="869"/>
      <c r="W43" s="871"/>
      <c r="X43" s="871"/>
      <c r="Y43" s="871"/>
      <c r="Z43" s="871"/>
      <c r="AA43" s="871"/>
      <c r="AB43" s="871"/>
      <c r="AC43" s="871"/>
      <c r="AD43" s="871"/>
      <c r="AE43" s="871"/>
      <c r="AF43" s="872"/>
      <c r="AG43" s="15"/>
    </row>
    <row r="44" spans="1:33" ht="14.25" customHeight="1" x14ac:dyDescent="0.25">
      <c r="A44" s="844" t="s">
        <v>2048</v>
      </c>
      <c r="B44" s="845"/>
      <c r="C44" s="845"/>
      <c r="D44" s="873"/>
      <c r="E44" s="873"/>
      <c r="F44" s="873"/>
      <c r="G44" s="873"/>
      <c r="H44" s="873"/>
      <c r="I44" s="873"/>
      <c r="J44" s="873"/>
      <c r="K44" s="873"/>
      <c r="L44" s="873"/>
      <c r="M44" s="873"/>
      <c r="N44" s="873"/>
      <c r="O44" s="873"/>
      <c r="P44" s="873"/>
      <c r="Q44" s="874"/>
      <c r="R44" s="844" t="s">
        <v>2048</v>
      </c>
      <c r="S44" s="845"/>
      <c r="T44" s="845"/>
      <c r="U44" s="845"/>
      <c r="V44" s="845"/>
      <c r="W44" s="873"/>
      <c r="X44" s="873"/>
      <c r="Y44" s="873"/>
      <c r="Z44" s="873"/>
      <c r="AA44" s="873"/>
      <c r="AB44" s="873"/>
      <c r="AC44" s="873"/>
      <c r="AD44" s="873"/>
      <c r="AE44" s="873"/>
      <c r="AF44" s="874"/>
      <c r="AG44" s="15"/>
    </row>
    <row r="45" spans="1:33" ht="16.5" customHeight="1" x14ac:dyDescent="0.25">
      <c r="A45" s="898" t="s">
        <v>1575</v>
      </c>
      <c r="B45" s="899"/>
      <c r="C45" s="899"/>
      <c r="D45" s="854"/>
      <c r="E45" s="855"/>
      <c r="F45" s="855"/>
      <c r="G45" s="855"/>
      <c r="H45" s="855"/>
      <c r="I45" s="855"/>
      <c r="J45" s="855"/>
      <c r="K45" s="855"/>
      <c r="L45" s="855"/>
      <c r="M45" s="855"/>
      <c r="N45" s="855"/>
      <c r="O45" s="855"/>
      <c r="P45" s="855"/>
      <c r="Q45" s="856"/>
      <c r="R45" s="898" t="s">
        <v>1575</v>
      </c>
      <c r="S45" s="899"/>
      <c r="T45" s="899"/>
      <c r="U45" s="899"/>
      <c r="V45" s="899"/>
      <c r="W45" s="854"/>
      <c r="X45" s="855"/>
      <c r="Y45" s="855"/>
      <c r="Z45" s="855"/>
      <c r="AA45" s="855"/>
      <c r="AB45" s="855"/>
      <c r="AC45" s="855"/>
      <c r="AD45" s="855"/>
      <c r="AE45" s="855"/>
      <c r="AF45" s="856"/>
      <c r="AG45" s="15"/>
    </row>
    <row r="46" spans="1:33" ht="13.5" customHeight="1" x14ac:dyDescent="0.25">
      <c r="A46" s="70" t="s">
        <v>2049</v>
      </c>
      <c r="B46" s="857" t="s">
        <v>2050</v>
      </c>
      <c r="C46" s="857"/>
      <c r="D46" s="857"/>
      <c r="E46" s="857"/>
      <c r="F46" s="857"/>
      <c r="G46" s="857"/>
      <c r="H46" s="857"/>
      <c r="I46" s="857"/>
      <c r="J46" s="857"/>
      <c r="K46" s="857"/>
      <c r="L46" s="857"/>
      <c r="M46" s="857"/>
      <c r="N46" s="857"/>
      <c r="O46" s="857"/>
      <c r="P46" s="857"/>
      <c r="Q46" s="857"/>
      <c r="R46" s="858"/>
      <c r="S46" s="858"/>
      <c r="T46" s="858"/>
      <c r="U46" s="858"/>
      <c r="V46" s="858"/>
      <c r="W46" s="858"/>
      <c r="X46" s="858"/>
      <c r="Y46" s="858"/>
      <c r="Z46" s="859"/>
      <c r="AA46" s="860" t="s">
        <v>2051</v>
      </c>
      <c r="AB46" s="861"/>
      <c r="AC46" s="861"/>
      <c r="AD46" s="861"/>
      <c r="AE46" s="861"/>
      <c r="AF46" s="862"/>
      <c r="AG46" s="15"/>
    </row>
    <row r="47" spans="1:33" s="72" customFormat="1" ht="24.75" customHeight="1" x14ac:dyDescent="0.25">
      <c r="A47" s="885" t="s">
        <v>2052</v>
      </c>
      <c r="B47" s="886"/>
      <c r="C47" s="886"/>
      <c r="D47" s="887"/>
      <c r="E47" s="887"/>
      <c r="F47" s="887"/>
      <c r="G47" s="887"/>
      <c r="H47" s="887"/>
      <c r="I47" s="887"/>
      <c r="J47" s="887"/>
      <c r="K47" s="887"/>
      <c r="L47" s="887"/>
      <c r="M47" s="888" t="s">
        <v>1575</v>
      </c>
      <c r="N47" s="888"/>
      <c r="O47" s="888"/>
      <c r="P47" s="888"/>
      <c r="Q47" s="888"/>
      <c r="R47" s="888" t="s">
        <v>2053</v>
      </c>
      <c r="S47" s="888"/>
      <c r="T47" s="888"/>
      <c r="U47" s="888"/>
      <c r="V47" s="888"/>
      <c r="W47" s="888"/>
      <c r="X47" s="888"/>
      <c r="Y47" s="888"/>
      <c r="Z47" s="889"/>
      <c r="AA47" s="890"/>
      <c r="AB47" s="891"/>
      <c r="AC47" s="891"/>
      <c r="AD47" s="891"/>
      <c r="AE47" s="891"/>
      <c r="AF47" s="892"/>
      <c r="AG47" s="71"/>
    </row>
    <row r="48" spans="1:33" s="72" customFormat="1" ht="12.75" customHeight="1" x14ac:dyDescent="0.25">
      <c r="A48" s="893" t="s">
        <v>2046</v>
      </c>
      <c r="B48" s="887"/>
      <c r="C48" s="887"/>
      <c r="D48" s="887"/>
      <c r="E48" s="887"/>
      <c r="F48" s="887"/>
      <c r="G48" s="887"/>
      <c r="H48" s="887"/>
      <c r="I48" s="887"/>
      <c r="J48" s="887"/>
      <c r="K48" s="887"/>
      <c r="L48" s="887"/>
      <c r="M48" s="888" t="s">
        <v>1575</v>
      </c>
      <c r="N48" s="888"/>
      <c r="O48" s="888"/>
      <c r="P48" s="888"/>
      <c r="Q48" s="888"/>
      <c r="R48" s="888" t="s">
        <v>2054</v>
      </c>
      <c r="S48" s="888"/>
      <c r="T48" s="888"/>
      <c r="U48" s="888"/>
      <c r="V48" s="888"/>
      <c r="W48" s="888"/>
      <c r="X48" s="888"/>
      <c r="Y48" s="888"/>
      <c r="Z48" s="889"/>
      <c r="AA48" s="895" t="s">
        <v>1575</v>
      </c>
      <c r="AB48" s="896"/>
      <c r="AC48" s="896"/>
      <c r="AD48" s="896"/>
      <c r="AE48" s="896"/>
      <c r="AF48" s="897"/>
      <c r="AG48" s="71"/>
    </row>
    <row r="49" spans="1:38" s="72" customFormat="1" ht="17.25" customHeight="1" x14ac:dyDescent="0.25">
      <c r="A49" s="894"/>
      <c r="B49" s="887"/>
      <c r="C49" s="887"/>
      <c r="D49" s="887"/>
      <c r="E49" s="887"/>
      <c r="F49" s="887"/>
      <c r="G49" s="887"/>
      <c r="H49" s="887"/>
      <c r="I49" s="887"/>
      <c r="J49" s="887"/>
      <c r="K49" s="887"/>
      <c r="L49" s="887"/>
      <c r="M49" s="888"/>
      <c r="N49" s="888"/>
      <c r="O49" s="888"/>
      <c r="P49" s="888"/>
      <c r="Q49" s="888"/>
      <c r="R49" s="888"/>
      <c r="S49" s="888"/>
      <c r="T49" s="888"/>
      <c r="U49" s="888"/>
      <c r="V49" s="888"/>
      <c r="W49" s="888"/>
      <c r="X49" s="888"/>
      <c r="Y49" s="888"/>
      <c r="Z49" s="889"/>
      <c r="AA49" s="875"/>
      <c r="AB49" s="876"/>
      <c r="AC49" s="876"/>
      <c r="AD49" s="876"/>
      <c r="AE49" s="876"/>
      <c r="AF49" s="877"/>
      <c r="AG49" s="71"/>
    </row>
    <row r="50" spans="1:38" s="72" customFormat="1" ht="17.25" customHeight="1" x14ac:dyDescent="0.25">
      <c r="A50" s="926" t="s">
        <v>2055</v>
      </c>
      <c r="B50" s="927"/>
      <c r="C50" s="927"/>
      <c r="D50" s="927"/>
      <c r="E50" s="927"/>
      <c r="F50" s="927"/>
      <c r="G50" s="927"/>
      <c r="H50" s="927"/>
      <c r="I50" s="927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5"/>
      <c r="AA50" s="875"/>
      <c r="AB50" s="876"/>
      <c r="AC50" s="876"/>
      <c r="AD50" s="876"/>
      <c r="AE50" s="876"/>
      <c r="AF50" s="877"/>
      <c r="AG50" s="71"/>
    </row>
    <row r="51" spans="1:38" s="534" customFormat="1" ht="13.5" customHeight="1" x14ac:dyDescent="0.25">
      <c r="A51" s="529"/>
      <c r="B51" s="928"/>
      <c r="C51" s="928"/>
      <c r="D51" s="928"/>
      <c r="E51" s="928"/>
      <c r="F51" s="929"/>
      <c r="G51" s="929"/>
      <c r="H51" s="929"/>
      <c r="I51" s="929"/>
      <c r="J51" s="530"/>
      <c r="K51" s="531"/>
      <c r="L51" s="928"/>
      <c r="M51" s="928"/>
      <c r="N51" s="928"/>
      <c r="O51" s="928"/>
      <c r="P51" s="929"/>
      <c r="Q51" s="929"/>
      <c r="R51" s="929"/>
      <c r="S51" s="929"/>
      <c r="T51" s="531"/>
      <c r="U51" s="531"/>
      <c r="V51" s="531"/>
      <c r="W51" s="531"/>
      <c r="X51" s="531"/>
      <c r="Y51" s="531"/>
      <c r="Z51" s="532"/>
      <c r="AA51" s="875"/>
      <c r="AB51" s="876"/>
      <c r="AC51" s="876"/>
      <c r="AD51" s="876"/>
      <c r="AE51" s="876"/>
      <c r="AF51" s="877"/>
      <c r="AG51" s="533"/>
    </row>
    <row r="52" spans="1:38" s="72" customFormat="1" ht="13.5" x14ac:dyDescent="0.25">
      <c r="A52" s="526"/>
      <c r="B52" s="535"/>
      <c r="C52" s="535"/>
      <c r="D52" s="535"/>
      <c r="E52" s="535"/>
      <c r="F52" s="535"/>
      <c r="G52" s="535"/>
      <c r="H52" s="535"/>
      <c r="I52" s="535"/>
      <c r="J52" s="527"/>
      <c r="K52" s="527"/>
      <c r="L52" s="527"/>
      <c r="M52" s="527"/>
      <c r="N52" s="527"/>
      <c r="O52" s="527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8"/>
      <c r="AA52" s="878"/>
      <c r="AB52" s="879"/>
      <c r="AC52" s="879"/>
      <c r="AD52" s="879"/>
      <c r="AE52" s="879"/>
      <c r="AF52" s="880"/>
      <c r="AG52" s="73"/>
    </row>
    <row r="53" spans="1:38" x14ac:dyDescent="0.25">
      <c r="AI53" s="12"/>
      <c r="AJ53" s="12" t="s">
        <v>1885</v>
      </c>
      <c r="AK53" s="12" t="s">
        <v>1577</v>
      </c>
      <c r="AL53" s="12" t="s">
        <v>1576</v>
      </c>
    </row>
    <row r="54" spans="1:38" x14ac:dyDescent="0.25">
      <c r="AI54" s="12"/>
      <c r="AJ54" s="12" t="s">
        <v>1885</v>
      </c>
      <c r="AK54" s="12" t="s">
        <v>1579</v>
      </c>
      <c r="AL54" s="12" t="s">
        <v>1578</v>
      </c>
    </row>
    <row r="55" spans="1:38" x14ac:dyDescent="0.25">
      <c r="AI55" s="12"/>
      <c r="AJ55" s="12" t="s">
        <v>1885</v>
      </c>
      <c r="AK55" s="12" t="s">
        <v>1581</v>
      </c>
      <c r="AL55" s="12" t="s">
        <v>1580</v>
      </c>
    </row>
    <row r="56" spans="1:38" x14ac:dyDescent="0.25">
      <c r="AI56" s="12"/>
      <c r="AJ56" s="12" t="s">
        <v>1885</v>
      </c>
      <c r="AK56" s="12" t="s">
        <v>1583</v>
      </c>
      <c r="AL56" s="12" t="s">
        <v>1582</v>
      </c>
    </row>
    <row r="57" spans="1:38" x14ac:dyDescent="0.25">
      <c r="AI57" s="12"/>
      <c r="AJ57" s="12" t="s">
        <v>1885</v>
      </c>
      <c r="AK57" s="12" t="s">
        <v>1585</v>
      </c>
      <c r="AL57" s="12" t="s">
        <v>1584</v>
      </c>
    </row>
    <row r="58" spans="1:38" x14ac:dyDescent="0.25">
      <c r="AI58" s="12"/>
      <c r="AJ58" s="12" t="s">
        <v>1885</v>
      </c>
      <c r="AK58" s="12" t="s">
        <v>1587</v>
      </c>
      <c r="AL58" s="12" t="s">
        <v>1586</v>
      </c>
    </row>
    <row r="59" spans="1:38" x14ac:dyDescent="0.25">
      <c r="AI59" s="12"/>
      <c r="AJ59" s="12" t="s">
        <v>1885</v>
      </c>
      <c r="AK59" s="12" t="s">
        <v>1589</v>
      </c>
      <c r="AL59" s="12" t="s">
        <v>1588</v>
      </c>
    </row>
    <row r="60" spans="1:38" x14ac:dyDescent="0.25">
      <c r="AI60" s="12"/>
      <c r="AJ60" s="12" t="s">
        <v>1885</v>
      </c>
      <c r="AK60" s="12" t="s">
        <v>1591</v>
      </c>
      <c r="AL60" s="12" t="s">
        <v>1590</v>
      </c>
    </row>
    <row r="61" spans="1:38" x14ac:dyDescent="0.25">
      <c r="AI61" s="12"/>
      <c r="AJ61" s="12" t="s">
        <v>1885</v>
      </c>
      <c r="AK61" s="12" t="s">
        <v>1593</v>
      </c>
      <c r="AL61" s="12" t="s">
        <v>1592</v>
      </c>
    </row>
    <row r="62" spans="1:38" x14ac:dyDescent="0.25">
      <c r="AI62" s="12"/>
      <c r="AJ62" s="12" t="s">
        <v>1885</v>
      </c>
      <c r="AK62" s="12" t="s">
        <v>1595</v>
      </c>
      <c r="AL62" s="12" t="s">
        <v>1594</v>
      </c>
    </row>
    <row r="63" spans="1:38" x14ac:dyDescent="0.25">
      <c r="AI63" s="12"/>
      <c r="AJ63" s="12" t="s">
        <v>1885</v>
      </c>
      <c r="AK63" s="12" t="s">
        <v>1597</v>
      </c>
      <c r="AL63" s="12" t="s">
        <v>1596</v>
      </c>
    </row>
    <row r="64" spans="1:38" x14ac:dyDescent="0.25">
      <c r="AI64" s="12"/>
      <c r="AJ64" s="12" t="s">
        <v>1885</v>
      </c>
      <c r="AK64" s="12" t="s">
        <v>1599</v>
      </c>
      <c r="AL64" s="12" t="s">
        <v>1598</v>
      </c>
    </row>
    <row r="65" spans="35:38" x14ac:dyDescent="0.25">
      <c r="AI65" s="12"/>
      <c r="AJ65" s="12" t="s">
        <v>1885</v>
      </c>
      <c r="AK65" s="12" t="s">
        <v>1601</v>
      </c>
      <c r="AL65" s="12" t="s">
        <v>1600</v>
      </c>
    </row>
    <row r="66" spans="35:38" x14ac:dyDescent="0.25">
      <c r="AI66" s="12"/>
      <c r="AJ66" s="12" t="s">
        <v>1885</v>
      </c>
      <c r="AK66" s="12" t="s">
        <v>1603</v>
      </c>
      <c r="AL66" s="12" t="s">
        <v>1602</v>
      </c>
    </row>
    <row r="67" spans="35:38" x14ac:dyDescent="0.25">
      <c r="AI67" s="12"/>
      <c r="AJ67" s="12" t="s">
        <v>1885</v>
      </c>
      <c r="AK67" s="12" t="s">
        <v>1611</v>
      </c>
      <c r="AL67" s="12" t="s">
        <v>1610</v>
      </c>
    </row>
    <row r="68" spans="35:38" x14ac:dyDescent="0.25">
      <c r="AI68" s="12"/>
      <c r="AJ68" s="12" t="s">
        <v>1885</v>
      </c>
      <c r="AK68" s="12" t="s">
        <v>1613</v>
      </c>
      <c r="AL68" s="12" t="s">
        <v>1612</v>
      </c>
    </row>
    <row r="69" spans="35:38" x14ac:dyDescent="0.25">
      <c r="AI69" s="12"/>
      <c r="AJ69" s="12" t="s">
        <v>1885</v>
      </c>
      <c r="AK69" s="12" t="s">
        <v>1605</v>
      </c>
      <c r="AL69" s="12" t="s">
        <v>1604</v>
      </c>
    </row>
    <row r="70" spans="35:38" x14ac:dyDescent="0.25">
      <c r="AI70" s="12"/>
      <c r="AJ70" s="12" t="s">
        <v>1885</v>
      </c>
      <c r="AK70" s="12" t="s">
        <v>1607</v>
      </c>
      <c r="AL70" s="12" t="s">
        <v>1606</v>
      </c>
    </row>
    <row r="71" spans="35:38" x14ac:dyDescent="0.25">
      <c r="AI71" s="12"/>
      <c r="AJ71" s="12" t="s">
        <v>1885</v>
      </c>
      <c r="AK71" s="12" t="s">
        <v>1609</v>
      </c>
      <c r="AL71" s="12" t="s">
        <v>1608</v>
      </c>
    </row>
    <row r="72" spans="35:38" x14ac:dyDescent="0.25">
      <c r="AI72" s="12"/>
      <c r="AJ72" s="12" t="s">
        <v>1885</v>
      </c>
      <c r="AK72" s="12" t="s">
        <v>1615</v>
      </c>
      <c r="AL72" s="12" t="s">
        <v>1614</v>
      </c>
    </row>
    <row r="73" spans="35:38" x14ac:dyDescent="0.25">
      <c r="AI73" s="12"/>
      <c r="AJ73" s="12" t="s">
        <v>1885</v>
      </c>
      <c r="AK73" s="12" t="s">
        <v>1617</v>
      </c>
      <c r="AL73" s="12" t="s">
        <v>1616</v>
      </c>
    </row>
    <row r="74" spans="35:38" x14ac:dyDescent="0.25">
      <c r="AI74" s="12"/>
      <c r="AJ74" s="12" t="s">
        <v>1885</v>
      </c>
      <c r="AK74" s="12" t="s">
        <v>1619</v>
      </c>
      <c r="AL74" s="12" t="s">
        <v>1618</v>
      </c>
    </row>
    <row r="75" spans="35:38" x14ac:dyDescent="0.25">
      <c r="AI75" s="12"/>
      <c r="AJ75" s="12" t="s">
        <v>1885</v>
      </c>
      <c r="AK75" s="12" t="s">
        <v>1625</v>
      </c>
      <c r="AL75" s="12" t="s">
        <v>1624</v>
      </c>
    </row>
    <row r="76" spans="35:38" x14ac:dyDescent="0.25">
      <c r="AI76" s="12"/>
      <c r="AJ76" s="12" t="s">
        <v>1885</v>
      </c>
      <c r="AK76" s="12" t="s">
        <v>1627</v>
      </c>
      <c r="AL76" s="12" t="s">
        <v>1626</v>
      </c>
    </row>
    <row r="77" spans="35:38" x14ac:dyDescent="0.25">
      <c r="AI77" s="12"/>
      <c r="AJ77" s="12" t="s">
        <v>1885</v>
      </c>
      <c r="AK77" s="12" t="s">
        <v>1621</v>
      </c>
      <c r="AL77" s="12" t="s">
        <v>1620</v>
      </c>
    </row>
    <row r="78" spans="35:38" x14ac:dyDescent="0.25">
      <c r="AI78" s="12"/>
      <c r="AJ78" s="12" t="s">
        <v>1885</v>
      </c>
      <c r="AK78" s="12" t="s">
        <v>1623</v>
      </c>
      <c r="AL78" s="12" t="s">
        <v>1622</v>
      </c>
    </row>
    <row r="79" spans="35:38" x14ac:dyDescent="0.25">
      <c r="AI79" s="12"/>
      <c r="AJ79" s="12" t="s">
        <v>1885</v>
      </c>
      <c r="AK79" s="12" t="s">
        <v>1631</v>
      </c>
      <c r="AL79" s="12" t="s">
        <v>1630</v>
      </c>
    </row>
    <row r="80" spans="35:38" x14ac:dyDescent="0.25">
      <c r="AI80" s="12"/>
      <c r="AJ80" s="12" t="s">
        <v>1885</v>
      </c>
      <c r="AK80" s="12" t="s">
        <v>1633</v>
      </c>
      <c r="AL80" s="12" t="s">
        <v>1632</v>
      </c>
    </row>
    <row r="81" spans="35:38" x14ac:dyDescent="0.25">
      <c r="AI81" s="12"/>
      <c r="AJ81" s="12" t="s">
        <v>1885</v>
      </c>
      <c r="AK81" s="12" t="s">
        <v>1629</v>
      </c>
      <c r="AL81" s="12" t="s">
        <v>1628</v>
      </c>
    </row>
    <row r="82" spans="35:38" x14ac:dyDescent="0.25">
      <c r="AI82" s="12"/>
      <c r="AJ82" s="12" t="s">
        <v>1885</v>
      </c>
      <c r="AK82" s="12" t="s">
        <v>1635</v>
      </c>
      <c r="AL82" s="12" t="s">
        <v>1634</v>
      </c>
    </row>
    <row r="83" spans="35:38" x14ac:dyDescent="0.25">
      <c r="AI83" s="12"/>
      <c r="AJ83" s="12" t="s">
        <v>1885</v>
      </c>
      <c r="AK83" s="12" t="s">
        <v>1637</v>
      </c>
      <c r="AL83" s="12" t="s">
        <v>1636</v>
      </c>
    </row>
    <row r="84" spans="35:38" x14ac:dyDescent="0.25">
      <c r="AI84" s="12"/>
      <c r="AJ84" s="12" t="s">
        <v>1885</v>
      </c>
      <c r="AK84" s="12" t="s">
        <v>1639</v>
      </c>
      <c r="AL84" s="12" t="s">
        <v>1638</v>
      </c>
    </row>
    <row r="85" spans="35:38" x14ac:dyDescent="0.25">
      <c r="AI85" s="12"/>
      <c r="AJ85" s="12" t="s">
        <v>1885</v>
      </c>
      <c r="AK85" s="12" t="s">
        <v>1641</v>
      </c>
      <c r="AL85" s="12" t="s">
        <v>1640</v>
      </c>
    </row>
    <row r="86" spans="35:38" x14ac:dyDescent="0.25">
      <c r="AI86" s="12"/>
      <c r="AJ86" s="12" t="s">
        <v>1885</v>
      </c>
      <c r="AK86" s="12" t="s">
        <v>1642</v>
      </c>
      <c r="AL86" s="12" t="s">
        <v>1643</v>
      </c>
    </row>
    <row r="87" spans="35:38" x14ac:dyDescent="0.25">
      <c r="AI87" s="12"/>
      <c r="AJ87" s="12" t="s">
        <v>1885</v>
      </c>
      <c r="AK87" s="12" t="s">
        <v>1645</v>
      </c>
      <c r="AL87" s="12" t="s">
        <v>1644</v>
      </c>
    </row>
    <row r="88" spans="35:38" x14ac:dyDescent="0.25">
      <c r="AI88" s="12"/>
      <c r="AJ88" s="12" t="s">
        <v>1885</v>
      </c>
      <c r="AK88" s="12" t="s">
        <v>1647</v>
      </c>
      <c r="AL88" s="12" t="s">
        <v>1646</v>
      </c>
    </row>
    <row r="89" spans="35:38" x14ac:dyDescent="0.25">
      <c r="AI89" s="12"/>
      <c r="AJ89" s="12" t="s">
        <v>1885</v>
      </c>
      <c r="AK89" s="12" t="s">
        <v>1649</v>
      </c>
      <c r="AL89" s="12" t="s">
        <v>1648</v>
      </c>
    </row>
    <row r="90" spans="35:38" x14ac:dyDescent="0.25">
      <c r="AI90" s="12"/>
      <c r="AJ90" s="12" t="s">
        <v>1885</v>
      </c>
      <c r="AK90" s="12" t="s">
        <v>1651</v>
      </c>
      <c r="AL90" s="12" t="s">
        <v>1650</v>
      </c>
    </row>
    <row r="91" spans="35:38" x14ac:dyDescent="0.25">
      <c r="AI91" s="12"/>
      <c r="AJ91" s="12" t="s">
        <v>1885</v>
      </c>
      <c r="AK91" s="12" t="s">
        <v>1653</v>
      </c>
      <c r="AL91" s="12" t="s">
        <v>1652</v>
      </c>
    </row>
    <row r="92" spans="35:38" x14ac:dyDescent="0.25">
      <c r="AI92" s="12"/>
      <c r="AJ92" s="12" t="s">
        <v>1885</v>
      </c>
      <c r="AK92" s="12" t="s">
        <v>1655</v>
      </c>
      <c r="AL92" s="12" t="s">
        <v>1654</v>
      </c>
    </row>
    <row r="93" spans="35:38" x14ac:dyDescent="0.25">
      <c r="AI93" s="12"/>
      <c r="AJ93" s="12" t="s">
        <v>1885</v>
      </c>
      <c r="AK93" s="12" t="s">
        <v>1657</v>
      </c>
      <c r="AL93" s="12" t="s">
        <v>1656</v>
      </c>
    </row>
    <row r="94" spans="35:38" x14ac:dyDescent="0.25">
      <c r="AI94" s="12"/>
      <c r="AJ94" s="12" t="s">
        <v>1885</v>
      </c>
      <c r="AK94" s="12" t="s">
        <v>1659</v>
      </c>
      <c r="AL94" s="12" t="s">
        <v>1658</v>
      </c>
    </row>
    <row r="95" spans="35:38" x14ac:dyDescent="0.25">
      <c r="AI95" s="12"/>
      <c r="AJ95" s="12" t="s">
        <v>1885</v>
      </c>
      <c r="AK95" s="12" t="s">
        <v>1661</v>
      </c>
      <c r="AL95" s="12" t="s">
        <v>1660</v>
      </c>
    </row>
    <row r="96" spans="35:38" x14ac:dyDescent="0.25">
      <c r="AI96" s="12"/>
      <c r="AJ96" s="12" t="s">
        <v>1885</v>
      </c>
      <c r="AK96" s="12" t="s">
        <v>1663</v>
      </c>
      <c r="AL96" s="12" t="s">
        <v>1662</v>
      </c>
    </row>
    <row r="97" spans="35:38" x14ac:dyDescent="0.25">
      <c r="AI97" s="12"/>
      <c r="AJ97" s="12" t="s">
        <v>1885</v>
      </c>
      <c r="AK97" s="12" t="s">
        <v>1665</v>
      </c>
      <c r="AL97" s="12" t="s">
        <v>1664</v>
      </c>
    </row>
    <row r="98" spans="35:38" x14ac:dyDescent="0.25">
      <c r="AI98" s="12"/>
      <c r="AJ98" s="12" t="s">
        <v>1885</v>
      </c>
      <c r="AK98" s="12" t="s">
        <v>1667</v>
      </c>
      <c r="AL98" s="12" t="s">
        <v>1666</v>
      </c>
    </row>
    <row r="99" spans="35:38" x14ac:dyDescent="0.25">
      <c r="AI99" s="12"/>
      <c r="AJ99" s="12" t="s">
        <v>1885</v>
      </c>
      <c r="AK99" s="12" t="s">
        <v>1673</v>
      </c>
      <c r="AL99" s="12" t="s">
        <v>1672</v>
      </c>
    </row>
    <row r="100" spans="35:38" x14ac:dyDescent="0.25">
      <c r="AI100" s="12"/>
      <c r="AJ100" s="12" t="s">
        <v>1885</v>
      </c>
      <c r="AK100" s="12" t="s">
        <v>1675</v>
      </c>
      <c r="AL100" s="12" t="s">
        <v>1674</v>
      </c>
    </row>
    <row r="101" spans="35:38" x14ac:dyDescent="0.25">
      <c r="AI101" s="12"/>
      <c r="AJ101" s="12" t="s">
        <v>1885</v>
      </c>
      <c r="AK101" s="12" t="s">
        <v>1677</v>
      </c>
      <c r="AL101" s="12" t="s">
        <v>1676</v>
      </c>
    </row>
    <row r="102" spans="35:38" x14ac:dyDescent="0.25">
      <c r="AI102" s="12"/>
      <c r="AJ102" s="12" t="s">
        <v>1885</v>
      </c>
      <c r="AK102" s="12" t="s">
        <v>1679</v>
      </c>
      <c r="AL102" s="12" t="s">
        <v>1678</v>
      </c>
    </row>
    <row r="103" spans="35:38" x14ac:dyDescent="0.25">
      <c r="AI103" s="12"/>
      <c r="AJ103" s="12" t="s">
        <v>1885</v>
      </c>
      <c r="AK103" s="12" t="s">
        <v>1681</v>
      </c>
      <c r="AL103" s="12" t="s">
        <v>1680</v>
      </c>
    </row>
    <row r="104" spans="35:38" x14ac:dyDescent="0.25">
      <c r="AI104" s="12"/>
      <c r="AJ104" s="12" t="s">
        <v>1885</v>
      </c>
      <c r="AK104" s="12" t="s">
        <v>1683</v>
      </c>
      <c r="AL104" s="12" t="s">
        <v>1682</v>
      </c>
    </row>
    <row r="105" spans="35:38" x14ac:dyDescent="0.25">
      <c r="AI105" s="12"/>
      <c r="AJ105" s="12" t="s">
        <v>1885</v>
      </c>
      <c r="AK105" s="12" t="s">
        <v>1685</v>
      </c>
      <c r="AL105" s="12" t="s">
        <v>1684</v>
      </c>
    </row>
    <row r="106" spans="35:38" x14ac:dyDescent="0.25">
      <c r="AI106" s="12"/>
      <c r="AJ106" s="12" t="s">
        <v>1885</v>
      </c>
      <c r="AK106" s="12" t="s">
        <v>1687</v>
      </c>
      <c r="AL106" s="12" t="s">
        <v>1686</v>
      </c>
    </row>
    <row r="107" spans="35:38" x14ac:dyDescent="0.25">
      <c r="AI107" s="12"/>
      <c r="AJ107" s="12" t="s">
        <v>1885</v>
      </c>
      <c r="AK107" s="12" t="s">
        <v>1689</v>
      </c>
      <c r="AL107" s="12" t="s">
        <v>1688</v>
      </c>
    </row>
    <row r="108" spans="35:38" x14ac:dyDescent="0.25">
      <c r="AI108" s="12"/>
      <c r="AJ108" s="12" t="s">
        <v>1885</v>
      </c>
      <c r="AK108" s="12" t="s">
        <v>1691</v>
      </c>
      <c r="AL108" s="12" t="s">
        <v>1690</v>
      </c>
    </row>
    <row r="109" spans="35:38" x14ac:dyDescent="0.25">
      <c r="AI109" s="12"/>
      <c r="AJ109" s="12" t="s">
        <v>1885</v>
      </c>
      <c r="AK109" s="12" t="s">
        <v>1693</v>
      </c>
      <c r="AL109" s="12" t="s">
        <v>1692</v>
      </c>
    </row>
    <row r="110" spans="35:38" x14ac:dyDescent="0.25">
      <c r="AI110" s="12"/>
      <c r="AJ110" s="12" t="s">
        <v>1885</v>
      </c>
      <c r="AK110" s="12" t="s">
        <v>1695</v>
      </c>
      <c r="AL110" s="12" t="s">
        <v>1694</v>
      </c>
    </row>
    <row r="111" spans="35:38" x14ac:dyDescent="0.25">
      <c r="AI111" s="12"/>
      <c r="AJ111" s="12" t="s">
        <v>1885</v>
      </c>
      <c r="AK111" s="12" t="s">
        <v>1697</v>
      </c>
      <c r="AL111" s="12" t="s">
        <v>1696</v>
      </c>
    </row>
    <row r="112" spans="35:38" x14ac:dyDescent="0.25">
      <c r="AI112" s="12"/>
      <c r="AJ112" s="12" t="s">
        <v>1885</v>
      </c>
      <c r="AK112" s="12" t="s">
        <v>1699</v>
      </c>
      <c r="AL112" s="12" t="s">
        <v>1698</v>
      </c>
    </row>
    <row r="113" spans="35:38" x14ac:dyDescent="0.25">
      <c r="AI113" s="12"/>
      <c r="AJ113" s="12" t="s">
        <v>1885</v>
      </c>
      <c r="AK113" s="12" t="s">
        <v>1701</v>
      </c>
      <c r="AL113" s="12" t="s">
        <v>1700</v>
      </c>
    </row>
    <row r="114" spans="35:38" x14ac:dyDescent="0.25">
      <c r="AI114" s="12"/>
      <c r="AJ114" s="12" t="s">
        <v>1885</v>
      </c>
      <c r="AK114" s="12" t="s">
        <v>1703</v>
      </c>
      <c r="AL114" s="12" t="s">
        <v>1702</v>
      </c>
    </row>
    <row r="115" spans="35:38" x14ac:dyDescent="0.25">
      <c r="AI115" s="12"/>
      <c r="AJ115" s="12" t="s">
        <v>1885</v>
      </c>
      <c r="AK115" s="12" t="s">
        <v>1705</v>
      </c>
      <c r="AL115" s="12" t="s">
        <v>1704</v>
      </c>
    </row>
    <row r="116" spans="35:38" x14ac:dyDescent="0.25">
      <c r="AI116" s="12"/>
      <c r="AJ116" s="12" t="s">
        <v>1885</v>
      </c>
      <c r="AK116" s="12" t="s">
        <v>1707</v>
      </c>
      <c r="AL116" s="12" t="s">
        <v>1706</v>
      </c>
    </row>
    <row r="117" spans="35:38" x14ac:dyDescent="0.25">
      <c r="AI117" s="12"/>
      <c r="AJ117" s="12" t="s">
        <v>1885</v>
      </c>
      <c r="AK117" s="12" t="s">
        <v>1709</v>
      </c>
      <c r="AL117" s="12" t="s">
        <v>1708</v>
      </c>
    </row>
    <row r="118" spans="35:38" x14ac:dyDescent="0.25">
      <c r="AI118" s="12"/>
      <c r="AJ118" s="12" t="s">
        <v>1885</v>
      </c>
      <c r="AK118" s="12" t="s">
        <v>1711</v>
      </c>
      <c r="AL118" s="12" t="s">
        <v>1710</v>
      </c>
    </row>
    <row r="119" spans="35:38" x14ac:dyDescent="0.25">
      <c r="AI119" s="12"/>
      <c r="AJ119" s="12" t="s">
        <v>1885</v>
      </c>
      <c r="AK119" s="12" t="s">
        <v>1713</v>
      </c>
      <c r="AL119" s="12" t="s">
        <v>1712</v>
      </c>
    </row>
    <row r="120" spans="35:38" x14ac:dyDescent="0.25">
      <c r="AI120" s="12"/>
      <c r="AJ120" s="12" t="s">
        <v>1885</v>
      </c>
      <c r="AK120" s="12" t="s">
        <v>1715</v>
      </c>
      <c r="AL120" s="12" t="s">
        <v>1714</v>
      </c>
    </row>
    <row r="121" spans="35:38" x14ac:dyDescent="0.25">
      <c r="AI121" s="12"/>
      <c r="AJ121" s="12" t="s">
        <v>1885</v>
      </c>
      <c r="AK121" s="12" t="s">
        <v>1717</v>
      </c>
      <c r="AL121" s="12" t="s">
        <v>1716</v>
      </c>
    </row>
    <row r="122" spans="35:38" x14ac:dyDescent="0.25">
      <c r="AI122" s="12"/>
      <c r="AJ122" s="12" t="s">
        <v>1885</v>
      </c>
      <c r="AK122" s="12" t="s">
        <v>1719</v>
      </c>
      <c r="AL122" s="12" t="s">
        <v>1718</v>
      </c>
    </row>
    <row r="123" spans="35:38" x14ac:dyDescent="0.25">
      <c r="AI123" s="12"/>
      <c r="AJ123" s="12" t="s">
        <v>1885</v>
      </c>
      <c r="AK123" s="12" t="s">
        <v>1721</v>
      </c>
      <c r="AL123" s="12" t="s">
        <v>1720</v>
      </c>
    </row>
    <row r="124" spans="35:38" x14ac:dyDescent="0.25">
      <c r="AI124" s="12"/>
      <c r="AJ124" s="12" t="s">
        <v>1885</v>
      </c>
      <c r="AK124" s="12" t="s">
        <v>1723</v>
      </c>
      <c r="AL124" s="12" t="s">
        <v>1722</v>
      </c>
    </row>
    <row r="125" spans="35:38" x14ac:dyDescent="0.25">
      <c r="AI125" s="12"/>
      <c r="AJ125" s="12" t="s">
        <v>1885</v>
      </c>
      <c r="AK125" s="12" t="s">
        <v>1725</v>
      </c>
      <c r="AL125" s="12" t="s">
        <v>1724</v>
      </c>
    </row>
    <row r="126" spans="35:38" x14ac:dyDescent="0.25">
      <c r="AI126" s="12"/>
      <c r="AJ126" s="12" t="s">
        <v>1885</v>
      </c>
      <c r="AK126" s="12" t="s">
        <v>1727</v>
      </c>
      <c r="AL126" s="12" t="s">
        <v>1726</v>
      </c>
    </row>
    <row r="127" spans="35:38" x14ac:dyDescent="0.25">
      <c r="AI127" s="12"/>
      <c r="AJ127" s="12" t="s">
        <v>1885</v>
      </c>
      <c r="AK127" s="12" t="s">
        <v>1729</v>
      </c>
      <c r="AL127" s="12" t="s">
        <v>1728</v>
      </c>
    </row>
    <row r="128" spans="35:38" x14ac:dyDescent="0.25">
      <c r="AI128" s="12"/>
      <c r="AJ128" s="12" t="s">
        <v>1885</v>
      </c>
      <c r="AK128" s="12" t="s">
        <v>1731</v>
      </c>
      <c r="AL128" s="12" t="s">
        <v>1730</v>
      </c>
    </row>
    <row r="129" spans="35:38" x14ac:dyDescent="0.25">
      <c r="AI129" s="12"/>
      <c r="AJ129" s="12" t="s">
        <v>1885</v>
      </c>
      <c r="AK129" s="12" t="s">
        <v>1733</v>
      </c>
      <c r="AL129" s="12" t="s">
        <v>1732</v>
      </c>
    </row>
    <row r="130" spans="35:38" x14ac:dyDescent="0.25">
      <c r="AI130" s="12"/>
      <c r="AJ130" s="12" t="s">
        <v>1885</v>
      </c>
      <c r="AK130" s="12" t="s">
        <v>1735</v>
      </c>
      <c r="AL130" s="12" t="s">
        <v>1734</v>
      </c>
    </row>
    <row r="131" spans="35:38" x14ac:dyDescent="0.25">
      <c r="AI131" s="12"/>
      <c r="AJ131" s="12" t="s">
        <v>1885</v>
      </c>
      <c r="AK131" s="12" t="s">
        <v>1737</v>
      </c>
      <c r="AL131" s="12" t="s">
        <v>1736</v>
      </c>
    </row>
    <row r="132" spans="35:38" x14ac:dyDescent="0.25">
      <c r="AI132" s="12"/>
      <c r="AJ132" s="12" t="s">
        <v>1885</v>
      </c>
      <c r="AK132" s="12" t="s">
        <v>1739</v>
      </c>
      <c r="AL132" s="12" t="s">
        <v>1738</v>
      </c>
    </row>
    <row r="133" spans="35:38" x14ac:dyDescent="0.25">
      <c r="AI133" s="12"/>
      <c r="AJ133" s="12" t="s">
        <v>1885</v>
      </c>
      <c r="AK133" s="12" t="s">
        <v>1741</v>
      </c>
      <c r="AL133" s="12" t="s">
        <v>1740</v>
      </c>
    </row>
    <row r="134" spans="35:38" x14ac:dyDescent="0.25">
      <c r="AI134" s="12"/>
      <c r="AJ134" s="12" t="s">
        <v>1885</v>
      </c>
      <c r="AK134" s="12" t="s">
        <v>1743</v>
      </c>
      <c r="AL134" s="12" t="s">
        <v>1742</v>
      </c>
    </row>
    <row r="135" spans="35:38" x14ac:dyDescent="0.25">
      <c r="AI135" s="12"/>
      <c r="AJ135" s="12" t="s">
        <v>1885</v>
      </c>
      <c r="AK135" s="12" t="s">
        <v>1745</v>
      </c>
      <c r="AL135" s="12" t="s">
        <v>1744</v>
      </c>
    </row>
    <row r="136" spans="35:38" x14ac:dyDescent="0.25">
      <c r="AI136" s="12"/>
      <c r="AJ136" s="12" t="s">
        <v>1885</v>
      </c>
      <c r="AK136" s="12" t="s">
        <v>1747</v>
      </c>
      <c r="AL136" s="12" t="s">
        <v>1746</v>
      </c>
    </row>
    <row r="137" spans="35:38" x14ac:dyDescent="0.25">
      <c r="AI137" s="12"/>
      <c r="AJ137" s="12" t="s">
        <v>1885</v>
      </c>
      <c r="AK137" s="12" t="s">
        <v>1749</v>
      </c>
      <c r="AL137" s="12" t="s">
        <v>1748</v>
      </c>
    </row>
    <row r="138" spans="35:38" x14ac:dyDescent="0.25">
      <c r="AI138" s="12"/>
      <c r="AJ138" s="12" t="s">
        <v>1885</v>
      </c>
      <c r="AK138" s="12" t="s">
        <v>1751</v>
      </c>
      <c r="AL138" s="12" t="s">
        <v>1750</v>
      </c>
    </row>
    <row r="139" spans="35:38" x14ac:dyDescent="0.25">
      <c r="AI139" s="12"/>
      <c r="AJ139" s="12" t="s">
        <v>1885</v>
      </c>
      <c r="AK139" s="12" t="s">
        <v>1669</v>
      </c>
      <c r="AL139" s="12" t="s">
        <v>1668</v>
      </c>
    </row>
    <row r="140" spans="35:38" x14ac:dyDescent="0.25">
      <c r="AI140" s="12"/>
      <c r="AJ140" s="12" t="s">
        <v>1885</v>
      </c>
      <c r="AK140" s="12" t="s">
        <v>1753</v>
      </c>
      <c r="AL140" s="12" t="s">
        <v>1752</v>
      </c>
    </row>
    <row r="141" spans="35:38" x14ac:dyDescent="0.25">
      <c r="AI141" s="12"/>
      <c r="AJ141" s="12" t="s">
        <v>1885</v>
      </c>
      <c r="AK141" s="12" t="s">
        <v>1755</v>
      </c>
      <c r="AL141" s="12" t="s">
        <v>1754</v>
      </c>
    </row>
    <row r="142" spans="35:38" x14ac:dyDescent="0.25">
      <c r="AI142" s="12"/>
      <c r="AJ142" s="12" t="s">
        <v>1885</v>
      </c>
      <c r="AK142" s="12" t="s">
        <v>1757</v>
      </c>
      <c r="AL142" s="12" t="s">
        <v>1756</v>
      </c>
    </row>
    <row r="143" spans="35:38" x14ac:dyDescent="0.25">
      <c r="AI143" s="12"/>
      <c r="AJ143" s="12" t="s">
        <v>1885</v>
      </c>
      <c r="AK143" s="12" t="s">
        <v>1759</v>
      </c>
      <c r="AL143" s="12" t="s">
        <v>1758</v>
      </c>
    </row>
    <row r="144" spans="35:38" x14ac:dyDescent="0.25">
      <c r="AI144" s="12"/>
      <c r="AJ144" s="12" t="s">
        <v>1885</v>
      </c>
      <c r="AK144" s="12" t="s">
        <v>1761</v>
      </c>
      <c r="AL144" s="12" t="s">
        <v>1760</v>
      </c>
    </row>
    <row r="145" spans="35:38" x14ac:dyDescent="0.25">
      <c r="AI145" s="12"/>
      <c r="AJ145" s="12" t="s">
        <v>1885</v>
      </c>
      <c r="AK145" s="12" t="s">
        <v>1763</v>
      </c>
      <c r="AL145" s="12" t="s">
        <v>1762</v>
      </c>
    </row>
    <row r="146" spans="35:38" x14ac:dyDescent="0.25">
      <c r="AI146" s="12"/>
      <c r="AJ146" s="12" t="s">
        <v>1885</v>
      </c>
      <c r="AK146" s="12" t="s">
        <v>1765</v>
      </c>
      <c r="AL146" s="12" t="s">
        <v>1764</v>
      </c>
    </row>
    <row r="147" spans="35:38" x14ac:dyDescent="0.25">
      <c r="AI147" s="12"/>
      <c r="AJ147" s="12" t="s">
        <v>1885</v>
      </c>
      <c r="AK147" s="12" t="s">
        <v>1767</v>
      </c>
      <c r="AL147" s="12" t="s">
        <v>1766</v>
      </c>
    </row>
    <row r="148" spans="35:38" x14ac:dyDescent="0.25">
      <c r="AI148" s="12"/>
      <c r="AJ148" s="12" t="s">
        <v>1885</v>
      </c>
      <c r="AK148" s="12" t="s">
        <v>1769</v>
      </c>
      <c r="AL148" s="12" t="s">
        <v>1768</v>
      </c>
    </row>
    <row r="149" spans="35:38" x14ac:dyDescent="0.25">
      <c r="AI149" s="12"/>
      <c r="AJ149" s="12" t="s">
        <v>1885</v>
      </c>
      <c r="AK149" s="12" t="s">
        <v>1671</v>
      </c>
      <c r="AL149" s="12" t="s">
        <v>1670</v>
      </c>
    </row>
    <row r="150" spans="35:38" x14ac:dyDescent="0.25">
      <c r="AI150" s="12"/>
      <c r="AJ150" s="12" t="s">
        <v>1885</v>
      </c>
      <c r="AK150" s="12" t="s">
        <v>1771</v>
      </c>
      <c r="AL150" s="12" t="s">
        <v>1770</v>
      </c>
    </row>
    <row r="151" spans="35:38" x14ac:dyDescent="0.25">
      <c r="AI151" s="12"/>
      <c r="AJ151" s="12" t="s">
        <v>1885</v>
      </c>
      <c r="AK151" s="12" t="s">
        <v>1773</v>
      </c>
      <c r="AL151" s="12" t="s">
        <v>1772</v>
      </c>
    </row>
    <row r="152" spans="35:38" x14ac:dyDescent="0.25">
      <c r="AI152" s="12"/>
      <c r="AJ152" s="12" t="s">
        <v>1885</v>
      </c>
      <c r="AK152" s="12" t="s">
        <v>1775</v>
      </c>
      <c r="AL152" s="12" t="s">
        <v>1774</v>
      </c>
    </row>
    <row r="153" spans="35:38" x14ac:dyDescent="0.25">
      <c r="AI153" s="12"/>
      <c r="AJ153" s="12" t="s">
        <v>1885</v>
      </c>
      <c r="AK153" s="12" t="s">
        <v>1777</v>
      </c>
      <c r="AL153" s="12" t="s">
        <v>1776</v>
      </c>
    </row>
    <row r="154" spans="35:38" x14ac:dyDescent="0.25">
      <c r="AI154" s="12"/>
      <c r="AJ154" s="12" t="s">
        <v>1885</v>
      </c>
      <c r="AK154" s="12" t="s">
        <v>1784</v>
      </c>
      <c r="AL154" s="12" t="s">
        <v>1783</v>
      </c>
    </row>
    <row r="155" spans="35:38" x14ac:dyDescent="0.25">
      <c r="AI155" s="12"/>
      <c r="AJ155" s="12" t="s">
        <v>1885</v>
      </c>
      <c r="AK155" s="12" t="s">
        <v>1786</v>
      </c>
      <c r="AL155" s="12" t="s">
        <v>1785</v>
      </c>
    </row>
    <row r="156" spans="35:38" x14ac:dyDescent="0.25">
      <c r="AI156" s="12"/>
      <c r="AJ156" s="12" t="s">
        <v>1885</v>
      </c>
      <c r="AK156" s="12" t="s">
        <v>1788</v>
      </c>
      <c r="AL156" s="12" t="s">
        <v>1787</v>
      </c>
    </row>
    <row r="157" spans="35:38" x14ac:dyDescent="0.25">
      <c r="AI157" s="12"/>
      <c r="AJ157" s="12" t="s">
        <v>1885</v>
      </c>
      <c r="AK157" s="12" t="s">
        <v>1790</v>
      </c>
      <c r="AL157" s="12" t="s">
        <v>1789</v>
      </c>
    </row>
    <row r="158" spans="35:38" x14ac:dyDescent="0.25">
      <c r="AI158" s="12"/>
      <c r="AJ158" s="12" t="s">
        <v>1885</v>
      </c>
      <c r="AK158" s="12" t="s">
        <v>1792</v>
      </c>
      <c r="AL158" s="12" t="s">
        <v>1791</v>
      </c>
    </row>
    <row r="159" spans="35:38" x14ac:dyDescent="0.25">
      <c r="AI159" s="12"/>
      <c r="AJ159" s="12" t="s">
        <v>1885</v>
      </c>
      <c r="AK159" s="12" t="s">
        <v>1794</v>
      </c>
      <c r="AL159" s="12" t="s">
        <v>1793</v>
      </c>
    </row>
    <row r="160" spans="35:38" x14ac:dyDescent="0.25">
      <c r="AI160" s="12"/>
      <c r="AJ160" s="12" t="s">
        <v>1885</v>
      </c>
      <c r="AK160" s="12" t="s">
        <v>1796</v>
      </c>
      <c r="AL160" s="12" t="s">
        <v>1795</v>
      </c>
    </row>
    <row r="161" spans="35:38" x14ac:dyDescent="0.25">
      <c r="AI161" s="12"/>
      <c r="AJ161" s="12" t="s">
        <v>1885</v>
      </c>
      <c r="AK161" s="12" t="s">
        <v>1798</v>
      </c>
      <c r="AL161" s="12" t="s">
        <v>1797</v>
      </c>
    </row>
    <row r="162" spans="35:38" x14ac:dyDescent="0.25">
      <c r="AI162" s="12"/>
      <c r="AJ162" s="12" t="s">
        <v>1885</v>
      </c>
      <c r="AK162" s="12" t="s">
        <v>1800</v>
      </c>
      <c r="AL162" s="12" t="s">
        <v>1799</v>
      </c>
    </row>
    <row r="163" spans="35:38" x14ac:dyDescent="0.25">
      <c r="AI163" s="12"/>
      <c r="AJ163" s="12" t="s">
        <v>1885</v>
      </c>
      <c r="AK163" s="12" t="s">
        <v>1802</v>
      </c>
      <c r="AL163" s="12" t="s">
        <v>1801</v>
      </c>
    </row>
    <row r="164" spans="35:38" x14ac:dyDescent="0.25">
      <c r="AI164" s="12"/>
      <c r="AJ164" s="12" t="s">
        <v>1885</v>
      </c>
      <c r="AK164" s="12" t="s">
        <v>1804</v>
      </c>
      <c r="AL164" s="12" t="s">
        <v>1803</v>
      </c>
    </row>
    <row r="165" spans="35:38" x14ac:dyDescent="0.25">
      <c r="AI165" s="12"/>
      <c r="AJ165" s="12" t="s">
        <v>1885</v>
      </c>
      <c r="AK165" s="12" t="s">
        <v>1806</v>
      </c>
      <c r="AL165" s="12" t="s">
        <v>1805</v>
      </c>
    </row>
    <row r="166" spans="35:38" x14ac:dyDescent="0.25">
      <c r="AI166" s="12"/>
      <c r="AJ166" s="12" t="s">
        <v>1885</v>
      </c>
      <c r="AK166" s="12" t="s">
        <v>1808</v>
      </c>
      <c r="AL166" s="12" t="s">
        <v>1807</v>
      </c>
    </row>
    <row r="167" spans="35:38" x14ac:dyDescent="0.25">
      <c r="AI167" s="12"/>
      <c r="AJ167" s="12" t="s">
        <v>1885</v>
      </c>
      <c r="AK167" s="12" t="s">
        <v>1810</v>
      </c>
      <c r="AL167" s="12" t="s">
        <v>1809</v>
      </c>
    </row>
    <row r="168" spans="35:38" x14ac:dyDescent="0.25">
      <c r="AI168" s="12"/>
      <c r="AJ168" s="12" t="s">
        <v>1885</v>
      </c>
      <c r="AK168" s="12" t="s">
        <v>1812</v>
      </c>
      <c r="AL168" s="12" t="s">
        <v>1811</v>
      </c>
    </row>
    <row r="169" spans="35:38" x14ac:dyDescent="0.25">
      <c r="AI169" s="12"/>
      <c r="AJ169" s="12" t="s">
        <v>1885</v>
      </c>
      <c r="AK169" s="12" t="s">
        <v>1814</v>
      </c>
      <c r="AL169" s="12" t="s">
        <v>1813</v>
      </c>
    </row>
    <row r="170" spans="35:38" x14ac:dyDescent="0.25">
      <c r="AI170" s="12"/>
      <c r="AJ170" s="12" t="s">
        <v>1885</v>
      </c>
      <c r="AK170" s="12" t="s">
        <v>1816</v>
      </c>
      <c r="AL170" s="12" t="s">
        <v>1815</v>
      </c>
    </row>
    <row r="171" spans="35:38" x14ac:dyDescent="0.25">
      <c r="AI171" s="12"/>
      <c r="AJ171" s="12" t="s">
        <v>1885</v>
      </c>
      <c r="AK171" s="12" t="s">
        <v>1818</v>
      </c>
      <c r="AL171" s="12" t="s">
        <v>1817</v>
      </c>
    </row>
    <row r="172" spans="35:38" x14ac:dyDescent="0.25">
      <c r="AI172" s="12"/>
      <c r="AJ172" s="12" t="s">
        <v>1885</v>
      </c>
      <c r="AK172" s="12" t="s">
        <v>1820</v>
      </c>
      <c r="AL172" s="12" t="s">
        <v>1819</v>
      </c>
    </row>
    <row r="173" spans="35:38" x14ac:dyDescent="0.25">
      <c r="AI173" s="12"/>
      <c r="AJ173" s="12" t="s">
        <v>1885</v>
      </c>
      <c r="AK173" s="12" t="s">
        <v>1822</v>
      </c>
      <c r="AL173" s="12" t="s">
        <v>1821</v>
      </c>
    </row>
    <row r="174" spans="35:38" x14ac:dyDescent="0.25">
      <c r="AI174" s="12"/>
      <c r="AJ174" s="12" t="s">
        <v>1885</v>
      </c>
      <c r="AK174" s="12" t="s">
        <v>1824</v>
      </c>
      <c r="AL174" s="12" t="s">
        <v>1823</v>
      </c>
    </row>
    <row r="175" spans="35:38" x14ac:dyDescent="0.25">
      <c r="AI175" s="12"/>
      <c r="AJ175" s="12" t="s">
        <v>1885</v>
      </c>
      <c r="AK175" s="12" t="s">
        <v>1779</v>
      </c>
      <c r="AL175" s="12" t="s">
        <v>1778</v>
      </c>
    </row>
    <row r="176" spans="35:38" x14ac:dyDescent="0.25">
      <c r="AI176" s="12"/>
      <c r="AJ176" s="12" t="s">
        <v>1885</v>
      </c>
      <c r="AK176" s="12" t="s">
        <v>1066</v>
      </c>
      <c r="AL176" s="12" t="s">
        <v>1780</v>
      </c>
    </row>
    <row r="177" spans="35:38" x14ac:dyDescent="0.25">
      <c r="AI177" s="12"/>
      <c r="AJ177" s="12" t="s">
        <v>1885</v>
      </c>
      <c r="AK177" s="12" t="s">
        <v>1782</v>
      </c>
      <c r="AL177" s="12" t="s">
        <v>1781</v>
      </c>
    </row>
    <row r="178" spans="35:38" x14ac:dyDescent="0.25">
      <c r="AI178" s="12"/>
      <c r="AJ178" s="12" t="s">
        <v>1885</v>
      </c>
      <c r="AK178" s="12" t="s">
        <v>1830</v>
      </c>
      <c r="AL178" s="12" t="s">
        <v>1829</v>
      </c>
    </row>
    <row r="179" spans="35:38" x14ac:dyDescent="0.25">
      <c r="AI179" s="12"/>
      <c r="AJ179" s="12" t="s">
        <v>1885</v>
      </c>
      <c r="AK179" s="12" t="s">
        <v>1832</v>
      </c>
      <c r="AL179" s="12" t="s">
        <v>1831</v>
      </c>
    </row>
    <row r="180" spans="35:38" x14ac:dyDescent="0.25">
      <c r="AI180" s="12"/>
      <c r="AJ180" s="12" t="s">
        <v>1885</v>
      </c>
      <c r="AK180" s="12" t="s">
        <v>1826</v>
      </c>
      <c r="AL180" s="12" t="s">
        <v>1825</v>
      </c>
    </row>
    <row r="181" spans="35:38" x14ac:dyDescent="0.25">
      <c r="AI181" s="12"/>
      <c r="AJ181" s="12" t="s">
        <v>1885</v>
      </c>
      <c r="AK181" s="12" t="s">
        <v>1828</v>
      </c>
      <c r="AL181" s="12" t="s">
        <v>1827</v>
      </c>
    </row>
    <row r="182" spans="35:38" x14ac:dyDescent="0.25">
      <c r="AI182" s="12"/>
      <c r="AJ182" s="12" t="s">
        <v>1885</v>
      </c>
      <c r="AK182" s="12" t="s">
        <v>1833</v>
      </c>
      <c r="AL182" s="12" t="s">
        <v>1834</v>
      </c>
    </row>
    <row r="183" spans="35:38" x14ac:dyDescent="0.25">
      <c r="AI183" s="12"/>
      <c r="AJ183" s="12" t="s">
        <v>1885</v>
      </c>
      <c r="AK183" s="12" t="s">
        <v>1836</v>
      </c>
      <c r="AL183" s="12" t="s">
        <v>1835</v>
      </c>
    </row>
    <row r="184" spans="35:38" x14ac:dyDescent="0.25">
      <c r="AI184" s="12"/>
      <c r="AJ184" s="12" t="s">
        <v>1885</v>
      </c>
      <c r="AK184" s="12" t="s">
        <v>1838</v>
      </c>
      <c r="AL184" s="12" t="s">
        <v>1837</v>
      </c>
    </row>
    <row r="185" spans="35:38" x14ac:dyDescent="0.25">
      <c r="AI185" s="12"/>
      <c r="AJ185" s="12" t="s">
        <v>1885</v>
      </c>
      <c r="AK185" s="12" t="s">
        <v>1840</v>
      </c>
      <c r="AL185" s="12" t="s">
        <v>1839</v>
      </c>
    </row>
    <row r="186" spans="35:38" x14ac:dyDescent="0.25">
      <c r="AI186" s="12"/>
      <c r="AJ186" s="12" t="s">
        <v>1885</v>
      </c>
      <c r="AK186" s="12" t="s">
        <v>1842</v>
      </c>
      <c r="AL186" s="12" t="s">
        <v>1841</v>
      </c>
    </row>
    <row r="187" spans="35:38" x14ac:dyDescent="0.25">
      <c r="AI187" s="12"/>
      <c r="AJ187" s="12" t="s">
        <v>1885</v>
      </c>
      <c r="AK187" s="12" t="s">
        <v>1852</v>
      </c>
      <c r="AL187" s="12" t="s">
        <v>1851</v>
      </c>
    </row>
    <row r="188" spans="35:38" x14ac:dyDescent="0.25">
      <c r="AI188" s="12"/>
      <c r="AJ188" s="12" t="s">
        <v>1885</v>
      </c>
      <c r="AK188" s="12" t="s">
        <v>1854</v>
      </c>
      <c r="AL188" s="12" t="s">
        <v>1853</v>
      </c>
    </row>
    <row r="189" spans="35:38" x14ac:dyDescent="0.25">
      <c r="AI189" s="12"/>
      <c r="AJ189" s="12" t="s">
        <v>1885</v>
      </c>
      <c r="AK189" s="12" t="s">
        <v>1856</v>
      </c>
      <c r="AL189" s="12" t="s">
        <v>1855</v>
      </c>
    </row>
    <row r="190" spans="35:38" x14ac:dyDescent="0.25">
      <c r="AI190" s="12"/>
      <c r="AJ190" s="12" t="s">
        <v>1885</v>
      </c>
      <c r="AK190" s="12" t="s">
        <v>1858</v>
      </c>
      <c r="AL190" s="12" t="s">
        <v>1857</v>
      </c>
    </row>
    <row r="191" spans="35:38" x14ac:dyDescent="0.25">
      <c r="AI191" s="12"/>
      <c r="AJ191" s="12" t="s">
        <v>1885</v>
      </c>
      <c r="AK191" s="12" t="s">
        <v>1860</v>
      </c>
      <c r="AL191" s="12" t="s">
        <v>1859</v>
      </c>
    </row>
    <row r="192" spans="35:38" x14ac:dyDescent="0.25">
      <c r="AI192" s="12"/>
      <c r="AJ192" s="12" t="s">
        <v>1885</v>
      </c>
      <c r="AK192" s="12" t="s">
        <v>1862</v>
      </c>
      <c r="AL192" s="12" t="s">
        <v>1861</v>
      </c>
    </row>
    <row r="193" spans="35:38" x14ac:dyDescent="0.25">
      <c r="AI193" s="12"/>
      <c r="AJ193" s="12" t="s">
        <v>1885</v>
      </c>
      <c r="AK193" s="12" t="s">
        <v>1864</v>
      </c>
      <c r="AL193" s="12" t="s">
        <v>1863</v>
      </c>
    </row>
    <row r="194" spans="35:38" x14ac:dyDescent="0.25">
      <c r="AI194" s="12"/>
      <c r="AJ194" s="12" t="s">
        <v>1885</v>
      </c>
      <c r="AK194" s="12" t="s">
        <v>1844</v>
      </c>
      <c r="AL194" s="12" t="s">
        <v>1843</v>
      </c>
    </row>
    <row r="195" spans="35:38" x14ac:dyDescent="0.25">
      <c r="AI195" s="12"/>
      <c r="AJ195" s="12" t="s">
        <v>1885</v>
      </c>
      <c r="AK195" s="12" t="s">
        <v>1846</v>
      </c>
      <c r="AL195" s="12" t="s">
        <v>1845</v>
      </c>
    </row>
    <row r="196" spans="35:38" x14ac:dyDescent="0.25">
      <c r="AI196" s="12"/>
      <c r="AJ196" s="12" t="s">
        <v>1885</v>
      </c>
      <c r="AK196" s="12" t="s">
        <v>1848</v>
      </c>
      <c r="AL196" s="12" t="s">
        <v>1847</v>
      </c>
    </row>
    <row r="197" spans="35:38" x14ac:dyDescent="0.25">
      <c r="AI197" s="12"/>
      <c r="AJ197" s="12" t="s">
        <v>1885</v>
      </c>
      <c r="AK197" s="12" t="s">
        <v>1850</v>
      </c>
      <c r="AL197" s="12" t="s">
        <v>1849</v>
      </c>
    </row>
    <row r="198" spans="35:38" x14ac:dyDescent="0.25">
      <c r="AI198" s="12"/>
      <c r="AJ198" s="12" t="s">
        <v>1885</v>
      </c>
      <c r="AK198" s="12" t="s">
        <v>1866</v>
      </c>
      <c r="AL198" s="12" t="s">
        <v>1865</v>
      </c>
    </row>
    <row r="199" spans="35:38" x14ac:dyDescent="0.25">
      <c r="AI199" s="12"/>
      <c r="AJ199" s="12" t="s">
        <v>1885</v>
      </c>
      <c r="AK199" s="12" t="s">
        <v>1868</v>
      </c>
      <c r="AL199" s="12" t="s">
        <v>1867</v>
      </c>
    </row>
    <row r="200" spans="35:38" x14ac:dyDescent="0.25">
      <c r="AI200" s="12"/>
      <c r="AJ200" s="12" t="s">
        <v>1885</v>
      </c>
      <c r="AK200" s="12" t="s">
        <v>1870</v>
      </c>
      <c r="AL200" s="12" t="s">
        <v>1869</v>
      </c>
    </row>
    <row r="201" spans="35:38" x14ac:dyDescent="0.25">
      <c r="AI201" s="12"/>
      <c r="AJ201" s="12" t="s">
        <v>1885</v>
      </c>
      <c r="AK201" s="12" t="s">
        <v>1880</v>
      </c>
      <c r="AL201" s="12" t="s">
        <v>1879</v>
      </c>
    </row>
    <row r="202" spans="35:38" x14ac:dyDescent="0.25">
      <c r="AI202" s="12"/>
      <c r="AJ202" s="12" t="s">
        <v>1885</v>
      </c>
      <c r="AK202" s="12" t="s">
        <v>1882</v>
      </c>
      <c r="AL202" s="12" t="s">
        <v>1881</v>
      </c>
    </row>
    <row r="203" spans="35:38" x14ac:dyDescent="0.25">
      <c r="AI203" s="12"/>
      <c r="AJ203" s="12" t="s">
        <v>1885</v>
      </c>
      <c r="AK203" s="12" t="s">
        <v>1884</v>
      </c>
      <c r="AL203" s="12" t="s">
        <v>1883</v>
      </c>
    </row>
    <row r="204" spans="35:38" x14ac:dyDescent="0.25">
      <c r="AI204" s="12"/>
      <c r="AJ204" s="12" t="s">
        <v>1885</v>
      </c>
      <c r="AK204" s="12" t="s">
        <v>1872</v>
      </c>
      <c r="AL204" s="12" t="s">
        <v>1871</v>
      </c>
    </row>
    <row r="205" spans="35:38" x14ac:dyDescent="0.25">
      <c r="AI205" s="12"/>
      <c r="AJ205" s="12" t="s">
        <v>1885</v>
      </c>
      <c r="AK205" s="12" t="s">
        <v>1874</v>
      </c>
      <c r="AL205" s="12" t="s">
        <v>1873</v>
      </c>
    </row>
    <row r="206" spans="35:38" x14ac:dyDescent="0.25">
      <c r="AI206" s="12"/>
      <c r="AJ206" s="12" t="s">
        <v>1885</v>
      </c>
      <c r="AK206" s="12" t="s">
        <v>1876</v>
      </c>
      <c r="AL206" s="12" t="s">
        <v>1875</v>
      </c>
    </row>
    <row r="207" spans="35:38" x14ac:dyDescent="0.25">
      <c r="AI207" s="12"/>
      <c r="AJ207" s="12" t="s">
        <v>1885</v>
      </c>
      <c r="AK207" s="12" t="s">
        <v>1878</v>
      </c>
      <c r="AL207" s="12" t="s">
        <v>1877</v>
      </c>
    </row>
    <row r="208" spans="35:38" x14ac:dyDescent="0.25">
      <c r="AI208" s="12"/>
      <c r="AJ208" s="12" t="s">
        <v>2016</v>
      </c>
      <c r="AK208" s="12" t="s">
        <v>1887</v>
      </c>
      <c r="AL208" s="12" t="s">
        <v>1886</v>
      </c>
    </row>
    <row r="209" spans="35:38" x14ac:dyDescent="0.25">
      <c r="AI209" s="12"/>
      <c r="AJ209" s="12" t="s">
        <v>2016</v>
      </c>
      <c r="AK209" s="12" t="s">
        <v>1889</v>
      </c>
      <c r="AL209" s="12" t="s">
        <v>1888</v>
      </c>
    </row>
    <row r="210" spans="35:38" x14ac:dyDescent="0.25">
      <c r="AI210" s="12"/>
      <c r="AJ210" s="12" t="s">
        <v>2016</v>
      </c>
      <c r="AK210" s="12" t="s">
        <v>1891</v>
      </c>
      <c r="AL210" s="12" t="s">
        <v>1890</v>
      </c>
    </row>
    <row r="211" spans="35:38" x14ac:dyDescent="0.25">
      <c r="AI211" s="12"/>
      <c r="AJ211" s="12" t="s">
        <v>2016</v>
      </c>
      <c r="AK211" s="12" t="s">
        <v>1893</v>
      </c>
      <c r="AL211" s="12" t="s">
        <v>1892</v>
      </c>
    </row>
    <row r="212" spans="35:38" x14ac:dyDescent="0.25">
      <c r="AI212" s="12"/>
      <c r="AJ212" s="12" t="s">
        <v>2016</v>
      </c>
      <c r="AK212" s="12" t="s">
        <v>1895</v>
      </c>
      <c r="AL212" s="12" t="s">
        <v>1894</v>
      </c>
    </row>
    <row r="213" spans="35:38" x14ac:dyDescent="0.25">
      <c r="AI213" s="12"/>
      <c r="AJ213" s="12" t="s">
        <v>2016</v>
      </c>
      <c r="AK213" s="12" t="s">
        <v>1897</v>
      </c>
      <c r="AL213" s="12" t="s">
        <v>1896</v>
      </c>
    </row>
    <row r="214" spans="35:38" x14ac:dyDescent="0.25">
      <c r="AI214" s="12"/>
      <c r="AJ214" s="12" t="s">
        <v>2016</v>
      </c>
      <c r="AK214" s="12" t="s">
        <v>1899</v>
      </c>
      <c r="AL214" s="12" t="s">
        <v>1898</v>
      </c>
    </row>
    <row r="215" spans="35:38" x14ac:dyDescent="0.25">
      <c r="AI215" s="12"/>
      <c r="AJ215" s="12" t="s">
        <v>2016</v>
      </c>
      <c r="AK215" s="12" t="s">
        <v>1901</v>
      </c>
      <c r="AL215" s="12" t="s">
        <v>1900</v>
      </c>
    </row>
    <row r="216" spans="35:38" x14ac:dyDescent="0.25">
      <c r="AI216" s="12"/>
      <c r="AJ216" s="12" t="s">
        <v>2016</v>
      </c>
      <c r="AK216" s="12" t="s">
        <v>1903</v>
      </c>
      <c r="AL216" s="12" t="s">
        <v>1902</v>
      </c>
    </row>
    <row r="217" spans="35:38" x14ac:dyDescent="0.25">
      <c r="AI217" s="12"/>
      <c r="AJ217" s="12" t="s">
        <v>2016</v>
      </c>
      <c r="AK217" s="12" t="s">
        <v>1905</v>
      </c>
      <c r="AL217" s="12" t="s">
        <v>1904</v>
      </c>
    </row>
    <row r="218" spans="35:38" x14ac:dyDescent="0.25">
      <c r="AI218" s="12"/>
      <c r="AJ218" s="12" t="s">
        <v>2016</v>
      </c>
      <c r="AK218" s="12" t="s">
        <v>1907</v>
      </c>
      <c r="AL218" s="12" t="s">
        <v>1906</v>
      </c>
    </row>
    <row r="219" spans="35:38" x14ac:dyDescent="0.25">
      <c r="AI219" s="12"/>
      <c r="AJ219" s="12" t="s">
        <v>2016</v>
      </c>
      <c r="AK219" s="12" t="s">
        <v>1909</v>
      </c>
      <c r="AL219" s="12" t="s">
        <v>1908</v>
      </c>
    </row>
    <row r="220" spans="35:38" x14ac:dyDescent="0.25">
      <c r="AI220" s="12"/>
      <c r="AJ220" s="12" t="s">
        <v>2016</v>
      </c>
      <c r="AK220" s="12" t="s">
        <v>1911</v>
      </c>
      <c r="AL220" s="12" t="s">
        <v>1910</v>
      </c>
    </row>
    <row r="221" spans="35:38" x14ac:dyDescent="0.25">
      <c r="AI221" s="12"/>
      <c r="AJ221" s="12" t="s">
        <v>2016</v>
      </c>
      <c r="AK221" s="12" t="s">
        <v>1913</v>
      </c>
      <c r="AL221" s="12" t="s">
        <v>1912</v>
      </c>
    </row>
    <row r="222" spans="35:38" x14ac:dyDescent="0.25">
      <c r="AI222" s="12"/>
      <c r="AJ222" s="12" t="s">
        <v>2016</v>
      </c>
      <c r="AK222" s="12" t="s">
        <v>1915</v>
      </c>
      <c r="AL222" s="12" t="s">
        <v>1914</v>
      </c>
    </row>
    <row r="223" spans="35:38" x14ac:dyDescent="0.25">
      <c r="AI223" s="12"/>
      <c r="AJ223" s="12" t="s">
        <v>2016</v>
      </c>
      <c r="AK223" s="12" t="s">
        <v>1917</v>
      </c>
      <c r="AL223" s="12" t="s">
        <v>1916</v>
      </c>
    </row>
    <row r="224" spans="35:38" x14ac:dyDescent="0.25">
      <c r="AI224" s="12"/>
      <c r="AJ224" s="12" t="s">
        <v>2016</v>
      </c>
      <c r="AK224" s="12" t="s">
        <v>1919</v>
      </c>
      <c r="AL224" s="12" t="s">
        <v>1918</v>
      </c>
    </row>
    <row r="225" spans="35:38" x14ac:dyDescent="0.25">
      <c r="AI225" s="12"/>
      <c r="AJ225" s="12" t="s">
        <v>2016</v>
      </c>
      <c r="AK225" s="12" t="s">
        <v>1921</v>
      </c>
      <c r="AL225" s="12" t="s">
        <v>1920</v>
      </c>
    </row>
    <row r="226" spans="35:38" x14ac:dyDescent="0.25">
      <c r="AI226" s="12"/>
      <c r="AJ226" s="12" t="s">
        <v>2016</v>
      </c>
      <c r="AK226" s="12" t="s">
        <v>1923</v>
      </c>
      <c r="AL226" s="12" t="s">
        <v>1922</v>
      </c>
    </row>
    <row r="227" spans="35:38" x14ac:dyDescent="0.25">
      <c r="AI227" s="12"/>
      <c r="AJ227" s="12" t="s">
        <v>2016</v>
      </c>
      <c r="AK227" s="12" t="s">
        <v>1925</v>
      </c>
      <c r="AL227" s="12" t="s">
        <v>1924</v>
      </c>
    </row>
    <row r="228" spans="35:38" x14ac:dyDescent="0.25">
      <c r="AI228" s="12"/>
      <c r="AJ228" s="12" t="s">
        <v>2016</v>
      </c>
      <c r="AK228" s="12" t="s">
        <v>1927</v>
      </c>
      <c r="AL228" s="12" t="s">
        <v>1926</v>
      </c>
    </row>
    <row r="229" spans="35:38" x14ac:dyDescent="0.25">
      <c r="AI229" s="12"/>
      <c r="AJ229" s="12" t="s">
        <v>2016</v>
      </c>
      <c r="AK229" s="12" t="s">
        <v>1929</v>
      </c>
      <c r="AL229" s="12" t="s">
        <v>1928</v>
      </c>
    </row>
    <row r="230" spans="35:38" x14ac:dyDescent="0.25">
      <c r="AI230" s="12"/>
      <c r="AJ230" s="12" t="s">
        <v>2016</v>
      </c>
      <c r="AK230" s="12" t="s">
        <v>1931</v>
      </c>
      <c r="AL230" s="12" t="s">
        <v>1930</v>
      </c>
    </row>
    <row r="231" spans="35:38" x14ac:dyDescent="0.25">
      <c r="AI231" s="12"/>
      <c r="AJ231" s="12" t="s">
        <v>2016</v>
      </c>
      <c r="AK231" s="12" t="s">
        <v>1933</v>
      </c>
      <c r="AL231" s="12" t="s">
        <v>1932</v>
      </c>
    </row>
    <row r="232" spans="35:38" x14ac:dyDescent="0.25">
      <c r="AI232" s="12"/>
      <c r="AJ232" s="12" t="s">
        <v>2016</v>
      </c>
      <c r="AK232" s="12" t="s">
        <v>1935</v>
      </c>
      <c r="AL232" s="12" t="s">
        <v>1934</v>
      </c>
    </row>
    <row r="233" spans="35:38" x14ac:dyDescent="0.25">
      <c r="AI233" s="12"/>
      <c r="AJ233" s="12" t="s">
        <v>2016</v>
      </c>
      <c r="AK233" s="12" t="s">
        <v>1937</v>
      </c>
      <c r="AL233" s="12" t="s">
        <v>1936</v>
      </c>
    </row>
    <row r="234" spans="35:38" x14ac:dyDescent="0.25">
      <c r="AI234" s="12"/>
      <c r="AJ234" s="12" t="s">
        <v>2016</v>
      </c>
      <c r="AK234" s="12" t="s">
        <v>1939</v>
      </c>
      <c r="AL234" s="12" t="s">
        <v>1938</v>
      </c>
    </row>
    <row r="235" spans="35:38" x14ac:dyDescent="0.25">
      <c r="AI235" s="12"/>
      <c r="AJ235" s="12" t="s">
        <v>2016</v>
      </c>
      <c r="AK235" s="12" t="s">
        <v>1941</v>
      </c>
      <c r="AL235" s="12" t="s">
        <v>1940</v>
      </c>
    </row>
    <row r="236" spans="35:38" x14ac:dyDescent="0.25">
      <c r="AI236" s="12"/>
      <c r="AJ236" s="12" t="s">
        <v>2016</v>
      </c>
      <c r="AK236" s="12" t="s">
        <v>1943</v>
      </c>
      <c r="AL236" s="12" t="s">
        <v>1942</v>
      </c>
    </row>
    <row r="237" spans="35:38" x14ac:dyDescent="0.25">
      <c r="AI237" s="12"/>
      <c r="AJ237" s="12" t="s">
        <v>2016</v>
      </c>
      <c r="AK237" s="12" t="s">
        <v>1945</v>
      </c>
      <c r="AL237" s="12" t="s">
        <v>1944</v>
      </c>
    </row>
    <row r="238" spans="35:38" x14ac:dyDescent="0.25">
      <c r="AI238" s="12"/>
      <c r="AJ238" s="12" t="s">
        <v>2016</v>
      </c>
      <c r="AK238" s="12" t="s">
        <v>1947</v>
      </c>
      <c r="AL238" s="12" t="s">
        <v>1946</v>
      </c>
    </row>
    <row r="239" spans="35:38" x14ac:dyDescent="0.25">
      <c r="AI239" s="12"/>
      <c r="AJ239" s="12" t="s">
        <v>2016</v>
      </c>
      <c r="AK239" s="12" t="s">
        <v>1949</v>
      </c>
      <c r="AL239" s="12" t="s">
        <v>1948</v>
      </c>
    </row>
    <row r="240" spans="35:38" x14ac:dyDescent="0.25">
      <c r="AI240" s="12"/>
      <c r="AJ240" s="12" t="s">
        <v>2016</v>
      </c>
      <c r="AK240" s="12" t="s">
        <v>1951</v>
      </c>
      <c r="AL240" s="12" t="s">
        <v>1950</v>
      </c>
    </row>
    <row r="241" spans="35:38" x14ac:dyDescent="0.25">
      <c r="AI241" s="12"/>
      <c r="AJ241" s="12" t="s">
        <v>2016</v>
      </c>
      <c r="AK241" s="12" t="s">
        <v>1953</v>
      </c>
      <c r="AL241" s="12" t="s">
        <v>1952</v>
      </c>
    </row>
    <row r="242" spans="35:38" x14ac:dyDescent="0.25">
      <c r="AI242" s="12"/>
      <c r="AJ242" s="12" t="s">
        <v>2016</v>
      </c>
      <c r="AK242" s="12" t="s">
        <v>1955</v>
      </c>
      <c r="AL242" s="12" t="s">
        <v>1954</v>
      </c>
    </row>
    <row r="243" spans="35:38" x14ac:dyDescent="0.25">
      <c r="AI243" s="12"/>
      <c r="AJ243" s="12" t="s">
        <v>2016</v>
      </c>
      <c r="AK243" s="12" t="s">
        <v>1957</v>
      </c>
      <c r="AL243" s="12" t="s">
        <v>1956</v>
      </c>
    </row>
    <row r="244" spans="35:38" x14ac:dyDescent="0.25">
      <c r="AI244" s="12"/>
      <c r="AJ244" s="12" t="s">
        <v>2016</v>
      </c>
      <c r="AK244" s="12" t="s">
        <v>1959</v>
      </c>
      <c r="AL244" s="12" t="s">
        <v>1958</v>
      </c>
    </row>
    <row r="245" spans="35:38" x14ac:dyDescent="0.25">
      <c r="AI245" s="12"/>
      <c r="AJ245" s="12" t="s">
        <v>2016</v>
      </c>
      <c r="AK245" s="12" t="s">
        <v>1961</v>
      </c>
      <c r="AL245" s="12" t="s">
        <v>1960</v>
      </c>
    </row>
    <row r="246" spans="35:38" x14ac:dyDescent="0.25">
      <c r="AI246" s="12"/>
      <c r="AJ246" s="12" t="s">
        <v>2016</v>
      </c>
      <c r="AK246" s="12" t="s">
        <v>1963</v>
      </c>
      <c r="AL246" s="12" t="s">
        <v>1962</v>
      </c>
    </row>
    <row r="247" spans="35:38" x14ac:dyDescent="0.25">
      <c r="AI247" s="12"/>
      <c r="AJ247" s="12" t="s">
        <v>2016</v>
      </c>
      <c r="AK247" s="12" t="s">
        <v>1965</v>
      </c>
      <c r="AL247" s="12" t="s">
        <v>1964</v>
      </c>
    </row>
    <row r="248" spans="35:38" x14ac:dyDescent="0.25">
      <c r="AI248" s="12"/>
      <c r="AJ248" s="12" t="s">
        <v>2016</v>
      </c>
      <c r="AK248" s="12" t="s">
        <v>1967</v>
      </c>
      <c r="AL248" s="12" t="s">
        <v>1966</v>
      </c>
    </row>
    <row r="249" spans="35:38" x14ac:dyDescent="0.25">
      <c r="AI249" s="12"/>
      <c r="AJ249" s="12" t="s">
        <v>2016</v>
      </c>
      <c r="AK249" s="12" t="s">
        <v>1969</v>
      </c>
      <c r="AL249" s="12" t="s">
        <v>1968</v>
      </c>
    </row>
    <row r="250" spans="35:38" x14ac:dyDescent="0.25">
      <c r="AI250" s="12"/>
      <c r="AJ250" s="12" t="s">
        <v>2016</v>
      </c>
      <c r="AK250" s="12" t="s">
        <v>1971</v>
      </c>
      <c r="AL250" s="12" t="s">
        <v>1970</v>
      </c>
    </row>
    <row r="251" spans="35:38" x14ac:dyDescent="0.25">
      <c r="AI251" s="12"/>
      <c r="AJ251" s="12" t="s">
        <v>2016</v>
      </c>
      <c r="AK251" s="12" t="s">
        <v>1973</v>
      </c>
      <c r="AL251" s="12" t="s">
        <v>1972</v>
      </c>
    </row>
    <row r="252" spans="35:38" x14ac:dyDescent="0.25">
      <c r="AI252" s="12"/>
      <c r="AJ252" s="12" t="s">
        <v>2016</v>
      </c>
      <c r="AK252" s="12" t="s">
        <v>1975</v>
      </c>
      <c r="AL252" s="12" t="s">
        <v>1974</v>
      </c>
    </row>
    <row r="253" spans="35:38" x14ac:dyDescent="0.25">
      <c r="AI253" s="12"/>
      <c r="AJ253" s="12" t="s">
        <v>2016</v>
      </c>
      <c r="AK253" s="12" t="s">
        <v>1977</v>
      </c>
      <c r="AL253" s="12" t="s">
        <v>1976</v>
      </c>
    </row>
    <row r="254" spans="35:38" x14ac:dyDescent="0.25">
      <c r="AI254" s="12"/>
      <c r="AJ254" s="12" t="s">
        <v>2016</v>
      </c>
      <c r="AK254" s="12" t="s">
        <v>1979</v>
      </c>
      <c r="AL254" s="12" t="s">
        <v>1978</v>
      </c>
    </row>
    <row r="255" spans="35:38" x14ac:dyDescent="0.25">
      <c r="AI255" s="12"/>
      <c r="AJ255" s="12" t="s">
        <v>2016</v>
      </c>
      <c r="AK255" s="12" t="s">
        <v>1981</v>
      </c>
      <c r="AL255" s="12" t="s">
        <v>1980</v>
      </c>
    </row>
    <row r="256" spans="35:38" x14ac:dyDescent="0.25">
      <c r="AI256" s="12"/>
      <c r="AJ256" s="12" t="s">
        <v>2016</v>
      </c>
      <c r="AK256" s="12" t="s">
        <v>1983</v>
      </c>
      <c r="AL256" s="12" t="s">
        <v>1982</v>
      </c>
    </row>
    <row r="257" spans="35:38" x14ac:dyDescent="0.25">
      <c r="AI257" s="12"/>
      <c r="AJ257" s="12" t="s">
        <v>2016</v>
      </c>
      <c r="AK257" s="12" t="s">
        <v>1985</v>
      </c>
      <c r="AL257" s="12" t="s">
        <v>1984</v>
      </c>
    </row>
    <row r="258" spans="35:38" x14ac:dyDescent="0.25">
      <c r="AI258" s="12"/>
      <c r="AJ258" s="12" t="s">
        <v>2016</v>
      </c>
      <c r="AK258" s="12" t="s">
        <v>1987</v>
      </c>
      <c r="AL258" s="12" t="s">
        <v>1986</v>
      </c>
    </row>
    <row r="259" spans="35:38" x14ac:dyDescent="0.25">
      <c r="AI259" s="12"/>
      <c r="AJ259" s="12" t="s">
        <v>2016</v>
      </c>
      <c r="AK259" s="12" t="s">
        <v>1989</v>
      </c>
      <c r="AL259" s="12" t="s">
        <v>1988</v>
      </c>
    </row>
    <row r="260" spans="35:38" x14ac:dyDescent="0.25">
      <c r="AI260" s="12"/>
      <c r="AJ260" s="12" t="s">
        <v>2016</v>
      </c>
      <c r="AK260" s="12" t="s">
        <v>1991</v>
      </c>
      <c r="AL260" s="12" t="s">
        <v>1990</v>
      </c>
    </row>
    <row r="261" spans="35:38" x14ac:dyDescent="0.25">
      <c r="AI261" s="12"/>
      <c r="AJ261" s="12" t="s">
        <v>2016</v>
      </c>
      <c r="AK261" s="12" t="s">
        <v>1993</v>
      </c>
      <c r="AL261" s="12" t="s">
        <v>1992</v>
      </c>
    </row>
    <row r="262" spans="35:38" x14ac:dyDescent="0.25">
      <c r="AI262" s="12"/>
      <c r="AJ262" s="12" t="s">
        <v>2016</v>
      </c>
      <c r="AK262" s="12" t="s">
        <v>1995</v>
      </c>
      <c r="AL262" s="12" t="s">
        <v>1994</v>
      </c>
    </row>
    <row r="263" spans="35:38" x14ac:dyDescent="0.25">
      <c r="AI263" s="12"/>
      <c r="AJ263" s="12" t="s">
        <v>2016</v>
      </c>
      <c r="AK263" s="12" t="s">
        <v>1997</v>
      </c>
      <c r="AL263" s="12" t="s">
        <v>1996</v>
      </c>
    </row>
    <row r="264" spans="35:38" x14ac:dyDescent="0.25">
      <c r="AI264" s="12"/>
      <c r="AJ264" s="12" t="s">
        <v>2016</v>
      </c>
      <c r="AK264" s="12" t="s">
        <v>1999</v>
      </c>
      <c r="AL264" s="12" t="s">
        <v>1998</v>
      </c>
    </row>
    <row r="265" spans="35:38" x14ac:dyDescent="0.25">
      <c r="AI265" s="12"/>
      <c r="AJ265" s="12" t="s">
        <v>2016</v>
      </c>
      <c r="AK265" s="12" t="s">
        <v>2001</v>
      </c>
      <c r="AL265" s="12" t="s">
        <v>2000</v>
      </c>
    </row>
    <row r="266" spans="35:38" x14ac:dyDescent="0.25">
      <c r="AI266" s="12"/>
      <c r="AJ266" s="12" t="s">
        <v>2016</v>
      </c>
      <c r="AK266" s="12" t="s">
        <v>2003</v>
      </c>
      <c r="AL266" s="12" t="s">
        <v>2002</v>
      </c>
    </row>
    <row r="267" spans="35:38" x14ac:dyDescent="0.25">
      <c r="AI267" s="12"/>
      <c r="AJ267" s="12" t="s">
        <v>2016</v>
      </c>
      <c r="AK267" s="12" t="s">
        <v>2005</v>
      </c>
      <c r="AL267" s="12" t="s">
        <v>2004</v>
      </c>
    </row>
    <row r="268" spans="35:38" x14ac:dyDescent="0.25">
      <c r="AI268" s="12"/>
      <c r="AJ268" s="12" t="s">
        <v>2016</v>
      </c>
      <c r="AK268" s="12" t="s">
        <v>2007</v>
      </c>
      <c r="AL268" s="12" t="s">
        <v>2006</v>
      </c>
    </row>
    <row r="269" spans="35:38" x14ac:dyDescent="0.25">
      <c r="AI269" s="12"/>
      <c r="AJ269" s="12" t="s">
        <v>2016</v>
      </c>
      <c r="AK269" s="12" t="s">
        <v>2009</v>
      </c>
      <c r="AL269" s="12" t="s">
        <v>2008</v>
      </c>
    </row>
    <row r="270" spans="35:38" x14ac:dyDescent="0.25">
      <c r="AI270" s="12"/>
      <c r="AJ270" s="12" t="s">
        <v>2016</v>
      </c>
      <c r="AK270" s="12" t="s">
        <v>2011</v>
      </c>
      <c r="AL270" s="12" t="s">
        <v>2010</v>
      </c>
    </row>
    <row r="271" spans="35:38" x14ac:dyDescent="0.25">
      <c r="AI271" s="12"/>
      <c r="AJ271" s="12" t="s">
        <v>2016</v>
      </c>
      <c r="AK271" s="12" t="s">
        <v>2013</v>
      </c>
      <c r="AL271" s="12" t="s">
        <v>2012</v>
      </c>
    </row>
    <row r="272" spans="35:38" x14ac:dyDescent="0.25">
      <c r="AI272" s="12"/>
      <c r="AJ272" s="12" t="s">
        <v>2016</v>
      </c>
      <c r="AK272" s="12" t="s">
        <v>2015</v>
      </c>
      <c r="AL272" s="12" t="s">
        <v>2014</v>
      </c>
    </row>
    <row r="273" spans="35:38" x14ac:dyDescent="0.25">
      <c r="AI273" s="12"/>
      <c r="AJ273" s="12"/>
      <c r="AK273" s="12" t="s">
        <v>2062</v>
      </c>
      <c r="AL273" s="12" t="s">
        <v>2064</v>
      </c>
    </row>
    <row r="274" spans="35:38" x14ac:dyDescent="0.25">
      <c r="AI274" s="12"/>
      <c r="AJ274" s="12"/>
      <c r="AK274" s="12" t="s">
        <v>2065</v>
      </c>
      <c r="AL274" s="12" t="s">
        <v>2066</v>
      </c>
    </row>
    <row r="275" spans="35:38" x14ac:dyDescent="0.25">
      <c r="AI275" s="12"/>
      <c r="AJ275" s="12"/>
      <c r="AK275" s="12" t="s">
        <v>2067</v>
      </c>
      <c r="AL275" s="12" t="s">
        <v>2068</v>
      </c>
    </row>
    <row r="276" spans="35:38" x14ac:dyDescent="0.25">
      <c r="AI276" s="12"/>
      <c r="AJ276" s="12"/>
      <c r="AK276" s="12" t="s">
        <v>2069</v>
      </c>
      <c r="AL276" s="12" t="s">
        <v>2070</v>
      </c>
    </row>
    <row r="277" spans="35:38" x14ac:dyDescent="0.25">
      <c r="AI277" s="12"/>
      <c r="AJ277" s="12"/>
      <c r="AK277" s="12" t="s">
        <v>2071</v>
      </c>
      <c r="AL277" s="12" t="s">
        <v>2073</v>
      </c>
    </row>
    <row r="278" spans="35:38" x14ac:dyDescent="0.25">
      <c r="AI278" s="12"/>
      <c r="AJ278" s="12"/>
      <c r="AK278" s="12" t="s">
        <v>2074</v>
      </c>
      <c r="AL278" s="12" t="s">
        <v>2075</v>
      </c>
    </row>
    <row r="279" spans="35:38" x14ac:dyDescent="0.25">
      <c r="AI279" s="12"/>
      <c r="AJ279" s="12"/>
      <c r="AK279" s="12" t="s">
        <v>2076</v>
      </c>
      <c r="AL279" s="12" t="s">
        <v>2077</v>
      </c>
    </row>
    <row r="280" spans="35:38" x14ac:dyDescent="0.25">
      <c r="AI280" s="12"/>
      <c r="AJ280" s="12"/>
      <c r="AK280" s="12" t="s">
        <v>2078</v>
      </c>
      <c r="AL280" s="12" t="s">
        <v>2079</v>
      </c>
    </row>
    <row r="281" spans="35:38" x14ac:dyDescent="0.25">
      <c r="AI281" s="12"/>
      <c r="AJ281" s="12"/>
      <c r="AK281" s="12" t="s">
        <v>2080</v>
      </c>
      <c r="AL281" s="12" t="s">
        <v>2081</v>
      </c>
    </row>
    <row r="282" spans="35:38" x14ac:dyDescent="0.25">
      <c r="AI282" s="12"/>
      <c r="AJ282" s="12"/>
      <c r="AK282" s="12" t="s">
        <v>2082</v>
      </c>
      <c r="AL282" s="12" t="s">
        <v>2083</v>
      </c>
    </row>
    <row r="283" spans="35:38" x14ac:dyDescent="0.25">
      <c r="AI283" s="12"/>
      <c r="AJ283" s="12"/>
      <c r="AK283" s="12" t="s">
        <v>2084</v>
      </c>
      <c r="AL283" s="12" t="s">
        <v>2085</v>
      </c>
    </row>
    <row r="284" spans="35:38" x14ac:dyDescent="0.25">
      <c r="AI284" s="12"/>
      <c r="AJ284" s="12"/>
      <c r="AK284" s="12" t="s">
        <v>2086</v>
      </c>
      <c r="AL284" s="12" t="s">
        <v>2087</v>
      </c>
    </row>
    <row r="285" spans="35:38" x14ac:dyDescent="0.25">
      <c r="AI285" s="12"/>
      <c r="AJ285" s="12"/>
      <c r="AK285" s="12" t="s">
        <v>2088</v>
      </c>
      <c r="AL285" s="12" t="s">
        <v>2089</v>
      </c>
    </row>
    <row r="286" spans="35:38" x14ac:dyDescent="0.25">
      <c r="AI286" s="12"/>
      <c r="AJ286" s="12"/>
      <c r="AK286" s="12" t="s">
        <v>2092</v>
      </c>
      <c r="AL286" s="12" t="s">
        <v>2091</v>
      </c>
    </row>
    <row r="287" spans="35:38" ht="16.5" x14ac:dyDescent="0.3">
      <c r="AI287" s="13"/>
      <c r="AJ287" s="13"/>
      <c r="AK287" s="13"/>
      <c r="AL287" s="13"/>
    </row>
    <row r="288" spans="35:38" ht="16.5" x14ac:dyDescent="0.3">
      <c r="AI288" s="13"/>
      <c r="AJ288" s="13"/>
      <c r="AK288" s="13"/>
      <c r="AL288" s="13"/>
    </row>
    <row r="289" spans="35:45" x14ac:dyDescent="0.25">
      <c r="AI289" s="12"/>
      <c r="AJ289" s="12"/>
      <c r="AK289" s="12" t="s">
        <v>1213</v>
      </c>
      <c r="AL289" s="12" t="s">
        <v>2059</v>
      </c>
    </row>
    <row r="290" spans="35:45" x14ac:dyDescent="0.25">
      <c r="AI290" s="12"/>
      <c r="AJ290" s="12"/>
      <c r="AK290" s="12"/>
      <c r="AL290" s="12"/>
    </row>
    <row r="291" spans="35:45" x14ac:dyDescent="0.25">
      <c r="AI291" s="12"/>
      <c r="AJ291" s="12"/>
      <c r="AK291" s="12"/>
      <c r="AL291" s="12"/>
    </row>
    <row r="292" spans="35:45" x14ac:dyDescent="0.25">
      <c r="AI292" s="12"/>
      <c r="AJ292" s="12"/>
      <c r="AK292" s="12"/>
      <c r="AL292" s="12"/>
    </row>
    <row r="293" spans="35:45" x14ac:dyDescent="0.25">
      <c r="AI293" s="12"/>
      <c r="AJ293" s="12"/>
      <c r="AK293" s="12"/>
      <c r="AL293" s="12"/>
    </row>
    <row r="294" spans="35:45" x14ac:dyDescent="0.25">
      <c r="AI294" s="12"/>
      <c r="AJ294" s="12"/>
      <c r="AK294" s="12" t="s">
        <v>2060</v>
      </c>
      <c r="AL294" s="12">
        <v>302050002</v>
      </c>
    </row>
    <row r="295" spans="35:45" x14ac:dyDescent="0.25">
      <c r="AI295" s="12"/>
      <c r="AJ295" s="12"/>
      <c r="AK295" s="12" t="s">
        <v>2061</v>
      </c>
      <c r="AL295" s="12">
        <v>302050003</v>
      </c>
    </row>
    <row r="296" spans="35:45" x14ac:dyDescent="0.25">
      <c r="AI296" s="12"/>
      <c r="AJ296" s="12"/>
      <c r="AK296" s="12"/>
      <c r="AL296" s="12"/>
    </row>
    <row r="298" spans="35:45" x14ac:dyDescent="0.25">
      <c r="AL298" s="84" t="s">
        <v>2099</v>
      </c>
      <c r="AM298" s="84" t="s">
        <v>2100</v>
      </c>
      <c r="AN298" s="84" t="s">
        <v>2101</v>
      </c>
      <c r="AO298" s="84" t="s">
        <v>2102</v>
      </c>
      <c r="AR298" s="14" t="s">
        <v>2265</v>
      </c>
      <c r="AS298" s="14" t="s">
        <v>2266</v>
      </c>
    </row>
    <row r="299" spans="35:45" x14ac:dyDescent="0.25">
      <c r="AK299" s="14" t="s">
        <v>2094</v>
      </c>
      <c r="AL299" s="85">
        <f>+$AI$7</f>
        <v>12</v>
      </c>
      <c r="AM299" s="85">
        <f>+AL299/1.12*0.01</f>
        <v>0.10714285714285714</v>
      </c>
      <c r="AN299" s="85">
        <f>+AL299/1.12*0.05</f>
        <v>0.5357142857142857</v>
      </c>
      <c r="AO299" s="85">
        <f>+AL299-AM299-AN299</f>
        <v>11.357142857142856</v>
      </c>
      <c r="AP299" s="14" t="s">
        <v>2253</v>
      </c>
      <c r="AQ299" s="14" t="s">
        <v>2252</v>
      </c>
      <c r="AR299" s="14" t="s">
        <v>2250</v>
      </c>
      <c r="AS299" s="14" t="s">
        <v>2262</v>
      </c>
    </row>
    <row r="300" spans="35:45" x14ac:dyDescent="0.25">
      <c r="AK300" s="14" t="s">
        <v>2095</v>
      </c>
      <c r="AL300" s="85">
        <f t="shared" ref="AL300:AL303" si="0">+$AI$7</f>
        <v>12</v>
      </c>
      <c r="AM300" s="85">
        <f>+AL300*0.01</f>
        <v>0.12</v>
      </c>
      <c r="AN300" s="85">
        <f>+AL300*0.03</f>
        <v>0.36</v>
      </c>
      <c r="AO300" s="85">
        <f t="shared" ref="AO300:AO303" si="1">+AL300-AM300-AN300</f>
        <v>11.520000000000001</v>
      </c>
      <c r="AP300" s="14" t="s">
        <v>2253</v>
      </c>
      <c r="AQ300" s="14" t="s">
        <v>2253</v>
      </c>
      <c r="AR300" s="14" t="s">
        <v>2250</v>
      </c>
      <c r="AS300" s="14" t="s">
        <v>2263</v>
      </c>
    </row>
    <row r="301" spans="35:45" x14ac:dyDescent="0.25">
      <c r="AK301" s="14" t="s">
        <v>2096</v>
      </c>
      <c r="AL301" s="85">
        <f t="shared" si="0"/>
        <v>12</v>
      </c>
      <c r="AM301" s="85">
        <f>+AL301/1.12*0.02</f>
        <v>0.21428571428571427</v>
      </c>
      <c r="AN301" s="85">
        <f>+AL301/1.12*0.05</f>
        <v>0.5357142857142857</v>
      </c>
      <c r="AO301" s="85">
        <f t="shared" si="1"/>
        <v>11.25</v>
      </c>
      <c r="AP301" s="14" t="s">
        <v>2253</v>
      </c>
      <c r="AQ301" s="14" t="s">
        <v>2252</v>
      </c>
      <c r="AR301" s="14" t="s">
        <v>2251</v>
      </c>
      <c r="AS301" s="14" t="s">
        <v>2264</v>
      </c>
    </row>
    <row r="302" spans="35:45" x14ac:dyDescent="0.25">
      <c r="AK302" s="14" t="s">
        <v>2097</v>
      </c>
      <c r="AL302" s="85">
        <f t="shared" si="0"/>
        <v>12</v>
      </c>
      <c r="AM302" s="85">
        <f>+AL302*0.02</f>
        <v>0.24</v>
      </c>
      <c r="AN302" s="85">
        <f>+AL302*0.03</f>
        <v>0.36</v>
      </c>
      <c r="AO302" s="85">
        <f t="shared" si="1"/>
        <v>11.4</v>
      </c>
      <c r="AP302" s="14" t="s">
        <v>2253</v>
      </c>
      <c r="AQ302" s="14" t="s">
        <v>2253</v>
      </c>
      <c r="AR302" s="14" t="s">
        <v>2251</v>
      </c>
      <c r="AS302" s="14" t="s">
        <v>2263</v>
      </c>
    </row>
    <row r="303" spans="35:45" x14ac:dyDescent="0.25">
      <c r="AK303" s="14" t="s">
        <v>2098</v>
      </c>
      <c r="AL303" s="85">
        <f t="shared" si="0"/>
        <v>12</v>
      </c>
      <c r="AM303" s="85"/>
      <c r="AN303" s="85"/>
      <c r="AO303" s="85">
        <f t="shared" si="1"/>
        <v>12</v>
      </c>
      <c r="AP303" s="14" t="s">
        <v>2270</v>
      </c>
      <c r="AQ303" s="14" t="s">
        <v>2270</v>
      </c>
      <c r="AR303" s="14" t="s">
        <v>2270</v>
      </c>
      <c r="AS303" s="14" t="s">
        <v>2270</v>
      </c>
    </row>
  </sheetData>
  <sheetProtection password="ED9C" sheet="1" objects="1" scenarios="1" selectLockedCells="1"/>
  <mergeCells count="77">
    <mergeCell ref="A48:C49"/>
    <mergeCell ref="D48:L49"/>
    <mergeCell ref="M48:Q49"/>
    <mergeCell ref="R48:Z49"/>
    <mergeCell ref="AA48:AF48"/>
    <mergeCell ref="AA49:AF52"/>
    <mergeCell ref="A50:I50"/>
    <mergeCell ref="B51:E51"/>
    <mergeCell ref="F51:I51"/>
    <mergeCell ref="L51:O51"/>
    <mergeCell ref="P51:S51"/>
    <mergeCell ref="B46:Z46"/>
    <mergeCell ref="AA46:AF46"/>
    <mergeCell ref="A47:C47"/>
    <mergeCell ref="D47:L47"/>
    <mergeCell ref="M47:Q47"/>
    <mergeCell ref="R47:Z47"/>
    <mergeCell ref="AA47:AF47"/>
    <mergeCell ref="A44:C44"/>
    <mergeCell ref="D44:Q44"/>
    <mergeCell ref="R44:V44"/>
    <mergeCell ref="W44:AF44"/>
    <mergeCell ref="A45:C45"/>
    <mergeCell ref="D45:Q45"/>
    <mergeCell ref="R45:V45"/>
    <mergeCell ref="W45:AF45"/>
    <mergeCell ref="A41:C41"/>
    <mergeCell ref="D41:Q41"/>
    <mergeCell ref="R41:V41"/>
    <mergeCell ref="W41:AF41"/>
    <mergeCell ref="A42:C43"/>
    <mergeCell ref="R42:V43"/>
    <mergeCell ref="W42:AF43"/>
    <mergeCell ref="D42:Q43"/>
    <mergeCell ref="A38:Q38"/>
    <mergeCell ref="A17:Z17"/>
    <mergeCell ref="L25:Q25"/>
    <mergeCell ref="S25:Y25"/>
    <mergeCell ref="S26:Y26"/>
    <mergeCell ref="S33:AC33"/>
    <mergeCell ref="R34:AF40"/>
    <mergeCell ref="AA17:AF17"/>
    <mergeCell ref="A18:Z22"/>
    <mergeCell ref="AA21:AF22"/>
    <mergeCell ref="S23:Y23"/>
    <mergeCell ref="L24:Q24"/>
    <mergeCell ref="U10:AF10"/>
    <mergeCell ref="R12:Z13"/>
    <mergeCell ref="AA12:AF13"/>
    <mergeCell ref="A36:F36"/>
    <mergeCell ref="D14:Q16"/>
    <mergeCell ref="A14:C16"/>
    <mergeCell ref="R15:Z15"/>
    <mergeCell ref="AA15:AF15"/>
    <mergeCell ref="R14:Z14"/>
    <mergeCell ref="AA14:AF14"/>
    <mergeCell ref="R16:Z16"/>
    <mergeCell ref="AA16:AF16"/>
    <mergeCell ref="A11:C13"/>
    <mergeCell ref="D11:Q13"/>
    <mergeCell ref="R11:Z11"/>
    <mergeCell ref="A8:C10"/>
    <mergeCell ref="D8:AF8"/>
    <mergeCell ref="D9:G10"/>
    <mergeCell ref="M9:M10"/>
    <mergeCell ref="A1:AF1"/>
    <mergeCell ref="A2:AF2"/>
    <mergeCell ref="A3:AF3"/>
    <mergeCell ref="A5:AF5"/>
    <mergeCell ref="A6:Z7"/>
    <mergeCell ref="AA6:AF6"/>
    <mergeCell ref="AA7:AF7"/>
    <mergeCell ref="A4:AF4"/>
    <mergeCell ref="T9:T10"/>
    <mergeCell ref="AD9:AF9"/>
    <mergeCell ref="I10:L10"/>
    <mergeCell ref="N10:S10"/>
  </mergeCells>
  <dataValidations count="4">
    <dataValidation type="list" allowBlank="1" showInputMessage="1" showErrorMessage="1" sqref="AI2">
      <formula1>$AK$289:$AK$290</formula1>
    </dataValidation>
    <dataValidation type="list" allowBlank="1" showInputMessage="1" showErrorMessage="1" sqref="AI3">
      <formula1>$AK$292:$AK$296</formula1>
    </dataValidation>
    <dataValidation type="list" allowBlank="1" showInputMessage="1" showErrorMessage="1" sqref="AI4">
      <formula1>$AK$53:$AK$286</formula1>
    </dataValidation>
    <dataValidation type="list" allowBlank="1" showInputMessage="1" showErrorMessage="1" sqref="AI5">
      <formula1>$AK$299:$AK$303</formula1>
    </dataValidation>
  </dataValidations>
  <printOptions horizontalCentered="1" verticalCentered="1"/>
  <pageMargins left="0.5" right="0.5" top="0.5" bottom="0.5" header="0.5" footer="0.5"/>
  <pageSetup paperSize="9" scale="80" orientation="portrait" horizontalDpi="4294967293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1000"/>
  <sheetViews>
    <sheetView workbookViewId="0">
      <selection activeCell="B16" sqref="B16"/>
    </sheetView>
  </sheetViews>
  <sheetFormatPr defaultRowHeight="15" x14ac:dyDescent="0.25"/>
  <sheetData>
    <row r="1" spans="1:2" x14ac:dyDescent="0.25">
      <c r="A1" t="s">
        <v>1002</v>
      </c>
      <c r="B1" t="s">
        <v>1003</v>
      </c>
    </row>
    <row r="2" spans="1:2" x14ac:dyDescent="0.25">
      <c r="A2">
        <v>1</v>
      </c>
      <c r="B2" t="s">
        <v>3</v>
      </c>
    </row>
    <row r="3" spans="1:2" x14ac:dyDescent="0.25">
      <c r="A3">
        <v>2</v>
      </c>
      <c r="B3" t="s">
        <v>4</v>
      </c>
    </row>
    <row r="4" spans="1:2" x14ac:dyDescent="0.25">
      <c r="A4">
        <v>3</v>
      </c>
      <c r="B4" t="s">
        <v>5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8</v>
      </c>
    </row>
    <row r="8" spans="1:2" x14ac:dyDescent="0.25">
      <c r="A8">
        <v>7</v>
      </c>
      <c r="B8" t="s">
        <v>9</v>
      </c>
    </row>
    <row r="9" spans="1:2" x14ac:dyDescent="0.25">
      <c r="A9">
        <v>8</v>
      </c>
      <c r="B9" t="s">
        <v>10</v>
      </c>
    </row>
    <row r="10" spans="1:2" x14ac:dyDescent="0.25">
      <c r="A10">
        <v>9</v>
      </c>
      <c r="B10" t="s">
        <v>11</v>
      </c>
    </row>
    <row r="11" spans="1:2" x14ac:dyDescent="0.25">
      <c r="A11">
        <v>10</v>
      </c>
      <c r="B11" t="s">
        <v>12</v>
      </c>
    </row>
    <row r="12" spans="1:2" x14ac:dyDescent="0.25">
      <c r="A12">
        <v>11</v>
      </c>
      <c r="B12" t="s">
        <v>13</v>
      </c>
    </row>
    <row r="13" spans="1:2" x14ac:dyDescent="0.25">
      <c r="A13">
        <v>12</v>
      </c>
      <c r="B13" t="s">
        <v>14</v>
      </c>
    </row>
    <row r="14" spans="1:2" x14ac:dyDescent="0.25">
      <c r="A14">
        <v>13</v>
      </c>
      <c r="B14" t="s">
        <v>15</v>
      </c>
    </row>
    <row r="15" spans="1:2" x14ac:dyDescent="0.25">
      <c r="A15">
        <v>14</v>
      </c>
      <c r="B15" t="s">
        <v>16</v>
      </c>
    </row>
    <row r="16" spans="1:2" x14ac:dyDescent="0.25">
      <c r="A16">
        <v>15</v>
      </c>
      <c r="B16" t="s">
        <v>17</v>
      </c>
    </row>
    <row r="17" spans="1:2" x14ac:dyDescent="0.25">
      <c r="A17">
        <v>16</v>
      </c>
      <c r="B17" t="s">
        <v>18</v>
      </c>
    </row>
    <row r="18" spans="1:2" x14ac:dyDescent="0.25">
      <c r="A18">
        <v>17</v>
      </c>
      <c r="B18" t="s">
        <v>19</v>
      </c>
    </row>
    <row r="19" spans="1:2" x14ac:dyDescent="0.25">
      <c r="A19">
        <v>18</v>
      </c>
      <c r="B19" t="s">
        <v>20</v>
      </c>
    </row>
    <row r="20" spans="1:2" x14ac:dyDescent="0.25">
      <c r="A20">
        <v>19</v>
      </c>
      <c r="B20" t="s">
        <v>21</v>
      </c>
    </row>
    <row r="21" spans="1:2" x14ac:dyDescent="0.25">
      <c r="A21">
        <v>20</v>
      </c>
      <c r="B21" t="s">
        <v>22</v>
      </c>
    </row>
    <row r="22" spans="1:2" x14ac:dyDescent="0.25">
      <c r="A22">
        <v>21</v>
      </c>
      <c r="B22" t="s">
        <v>23</v>
      </c>
    </row>
    <row r="23" spans="1:2" x14ac:dyDescent="0.25">
      <c r="A23">
        <v>22</v>
      </c>
      <c r="B23" t="s">
        <v>24</v>
      </c>
    </row>
    <row r="24" spans="1:2" x14ac:dyDescent="0.25">
      <c r="A24">
        <v>23</v>
      </c>
      <c r="B24" t="s">
        <v>25</v>
      </c>
    </row>
    <row r="25" spans="1:2" x14ac:dyDescent="0.25">
      <c r="A25">
        <v>24</v>
      </c>
      <c r="B25" t="s">
        <v>26</v>
      </c>
    </row>
    <row r="26" spans="1:2" x14ac:dyDescent="0.25">
      <c r="A26">
        <v>25</v>
      </c>
      <c r="B26" t="s">
        <v>27</v>
      </c>
    </row>
    <row r="27" spans="1:2" x14ac:dyDescent="0.25">
      <c r="A27">
        <v>26</v>
      </c>
      <c r="B27" t="s">
        <v>28</v>
      </c>
    </row>
    <row r="28" spans="1:2" x14ac:dyDescent="0.25">
      <c r="A28">
        <v>27</v>
      </c>
      <c r="B28" t="s">
        <v>29</v>
      </c>
    </row>
    <row r="29" spans="1:2" x14ac:dyDescent="0.25">
      <c r="A29">
        <v>28</v>
      </c>
      <c r="B29" t="s">
        <v>30</v>
      </c>
    </row>
    <row r="30" spans="1:2" x14ac:dyDescent="0.25">
      <c r="A30">
        <v>29</v>
      </c>
      <c r="B30" t="s">
        <v>31</v>
      </c>
    </row>
    <row r="31" spans="1:2" x14ac:dyDescent="0.25">
      <c r="A31">
        <v>30</v>
      </c>
      <c r="B31" t="s">
        <v>32</v>
      </c>
    </row>
    <row r="32" spans="1:2" x14ac:dyDescent="0.25">
      <c r="A32">
        <v>31</v>
      </c>
      <c r="B32" t="s">
        <v>33</v>
      </c>
    </row>
    <row r="33" spans="1:2" x14ac:dyDescent="0.25">
      <c r="A33">
        <v>32</v>
      </c>
      <c r="B33" t="s">
        <v>34</v>
      </c>
    </row>
    <row r="34" spans="1:2" x14ac:dyDescent="0.25">
      <c r="A34">
        <v>33</v>
      </c>
      <c r="B34" t="s">
        <v>35</v>
      </c>
    </row>
    <row r="35" spans="1:2" x14ac:dyDescent="0.25">
      <c r="A35">
        <v>34</v>
      </c>
      <c r="B35" t="s">
        <v>36</v>
      </c>
    </row>
    <row r="36" spans="1:2" x14ac:dyDescent="0.25">
      <c r="A36">
        <v>35</v>
      </c>
      <c r="B36" t="s">
        <v>37</v>
      </c>
    </row>
    <row r="37" spans="1:2" x14ac:dyDescent="0.25">
      <c r="A37">
        <v>36</v>
      </c>
      <c r="B37" t="s">
        <v>38</v>
      </c>
    </row>
    <row r="38" spans="1:2" x14ac:dyDescent="0.25">
      <c r="A38">
        <v>37</v>
      </c>
      <c r="B38" t="s">
        <v>39</v>
      </c>
    </row>
    <row r="39" spans="1:2" x14ac:dyDescent="0.25">
      <c r="A39">
        <v>38</v>
      </c>
      <c r="B39" t="s">
        <v>40</v>
      </c>
    </row>
    <row r="40" spans="1:2" x14ac:dyDescent="0.25">
      <c r="A40">
        <v>39</v>
      </c>
      <c r="B40" t="s">
        <v>41</v>
      </c>
    </row>
    <row r="41" spans="1:2" x14ac:dyDescent="0.25">
      <c r="A41">
        <v>40</v>
      </c>
      <c r="B41" t="s">
        <v>42</v>
      </c>
    </row>
    <row r="42" spans="1:2" x14ac:dyDescent="0.25">
      <c r="A42">
        <v>41</v>
      </c>
      <c r="B42" t="s">
        <v>43</v>
      </c>
    </row>
    <row r="43" spans="1:2" x14ac:dyDescent="0.25">
      <c r="A43">
        <v>42</v>
      </c>
      <c r="B43" t="s">
        <v>44</v>
      </c>
    </row>
    <row r="44" spans="1:2" x14ac:dyDescent="0.25">
      <c r="A44">
        <v>43</v>
      </c>
      <c r="B44" t="s">
        <v>45</v>
      </c>
    </row>
    <row r="45" spans="1:2" x14ac:dyDescent="0.25">
      <c r="A45">
        <v>44</v>
      </c>
      <c r="B45" t="s">
        <v>46</v>
      </c>
    </row>
    <row r="46" spans="1:2" x14ac:dyDescent="0.25">
      <c r="A46">
        <v>45</v>
      </c>
      <c r="B46" t="s">
        <v>47</v>
      </c>
    </row>
    <row r="47" spans="1:2" x14ac:dyDescent="0.25">
      <c r="A47">
        <v>46</v>
      </c>
      <c r="B47" t="s">
        <v>48</v>
      </c>
    </row>
    <row r="48" spans="1:2" x14ac:dyDescent="0.25">
      <c r="A48">
        <v>47</v>
      </c>
      <c r="B48" t="s">
        <v>49</v>
      </c>
    </row>
    <row r="49" spans="1:2" x14ac:dyDescent="0.25">
      <c r="A49">
        <v>48</v>
      </c>
      <c r="B49" t="s">
        <v>50</v>
      </c>
    </row>
    <row r="50" spans="1:2" x14ac:dyDescent="0.25">
      <c r="A50">
        <v>49</v>
      </c>
      <c r="B50" t="s">
        <v>51</v>
      </c>
    </row>
    <row r="51" spans="1:2" x14ac:dyDescent="0.25">
      <c r="A51">
        <v>50</v>
      </c>
      <c r="B51" t="s">
        <v>52</v>
      </c>
    </row>
    <row r="52" spans="1:2" x14ac:dyDescent="0.25">
      <c r="A52">
        <v>51</v>
      </c>
      <c r="B52" t="s">
        <v>53</v>
      </c>
    </row>
    <row r="53" spans="1:2" x14ac:dyDescent="0.25">
      <c r="A53">
        <v>52</v>
      </c>
      <c r="B53" t="s">
        <v>54</v>
      </c>
    </row>
    <row r="54" spans="1:2" x14ac:dyDescent="0.25">
      <c r="A54">
        <v>53</v>
      </c>
      <c r="B54" t="s">
        <v>55</v>
      </c>
    </row>
    <row r="55" spans="1:2" x14ac:dyDescent="0.25">
      <c r="A55">
        <v>54</v>
      </c>
      <c r="B55" t="s">
        <v>56</v>
      </c>
    </row>
    <row r="56" spans="1:2" x14ac:dyDescent="0.25">
      <c r="A56">
        <v>55</v>
      </c>
      <c r="B56" t="s">
        <v>57</v>
      </c>
    </row>
    <row r="57" spans="1:2" x14ac:dyDescent="0.25">
      <c r="A57">
        <v>56</v>
      </c>
      <c r="B57" t="s">
        <v>58</v>
      </c>
    </row>
    <row r="58" spans="1:2" x14ac:dyDescent="0.25">
      <c r="A58">
        <v>57</v>
      </c>
      <c r="B58" t="s">
        <v>59</v>
      </c>
    </row>
    <row r="59" spans="1:2" x14ac:dyDescent="0.25">
      <c r="A59">
        <v>58</v>
      </c>
      <c r="B59" t="s">
        <v>60</v>
      </c>
    </row>
    <row r="60" spans="1:2" x14ac:dyDescent="0.25">
      <c r="A60">
        <v>59</v>
      </c>
      <c r="B60" t="s">
        <v>61</v>
      </c>
    </row>
    <row r="61" spans="1:2" x14ac:dyDescent="0.25">
      <c r="A61">
        <v>60</v>
      </c>
      <c r="B61" t="s">
        <v>62</v>
      </c>
    </row>
    <row r="62" spans="1:2" x14ac:dyDescent="0.25">
      <c r="A62">
        <v>61</v>
      </c>
      <c r="B62" t="s">
        <v>63</v>
      </c>
    </row>
    <row r="63" spans="1:2" x14ac:dyDescent="0.25">
      <c r="A63">
        <v>62</v>
      </c>
      <c r="B63" t="s">
        <v>64</v>
      </c>
    </row>
    <row r="64" spans="1:2" x14ac:dyDescent="0.25">
      <c r="A64">
        <v>63</v>
      </c>
      <c r="B64" t="s">
        <v>65</v>
      </c>
    </row>
    <row r="65" spans="1:2" x14ac:dyDescent="0.25">
      <c r="A65">
        <v>64</v>
      </c>
      <c r="B65" t="s">
        <v>66</v>
      </c>
    </row>
    <row r="66" spans="1:2" x14ac:dyDescent="0.25">
      <c r="A66">
        <v>65</v>
      </c>
      <c r="B66" t="s">
        <v>67</v>
      </c>
    </row>
    <row r="67" spans="1:2" x14ac:dyDescent="0.25">
      <c r="A67">
        <v>66</v>
      </c>
      <c r="B67" t="s">
        <v>68</v>
      </c>
    </row>
    <row r="68" spans="1:2" x14ac:dyDescent="0.25">
      <c r="A68">
        <v>67</v>
      </c>
      <c r="B68" t="s">
        <v>69</v>
      </c>
    </row>
    <row r="69" spans="1:2" x14ac:dyDescent="0.25">
      <c r="A69">
        <v>68</v>
      </c>
      <c r="B69" t="s">
        <v>70</v>
      </c>
    </row>
    <row r="70" spans="1:2" x14ac:dyDescent="0.25">
      <c r="A70">
        <v>69</v>
      </c>
      <c r="B70" t="s">
        <v>71</v>
      </c>
    </row>
    <row r="71" spans="1:2" x14ac:dyDescent="0.25">
      <c r="A71">
        <v>70</v>
      </c>
      <c r="B71" t="s">
        <v>72</v>
      </c>
    </row>
    <row r="72" spans="1:2" x14ac:dyDescent="0.25">
      <c r="A72">
        <v>71</v>
      </c>
      <c r="B72" t="s">
        <v>73</v>
      </c>
    </row>
    <row r="73" spans="1:2" x14ac:dyDescent="0.25">
      <c r="A73">
        <v>72</v>
      </c>
      <c r="B73" t="s">
        <v>74</v>
      </c>
    </row>
    <row r="74" spans="1:2" x14ac:dyDescent="0.25">
      <c r="A74">
        <v>73</v>
      </c>
      <c r="B74" t="s">
        <v>75</v>
      </c>
    </row>
    <row r="75" spans="1:2" x14ac:dyDescent="0.25">
      <c r="A75">
        <v>74</v>
      </c>
      <c r="B75" t="s">
        <v>76</v>
      </c>
    </row>
    <row r="76" spans="1:2" x14ac:dyDescent="0.25">
      <c r="A76">
        <v>75</v>
      </c>
      <c r="B76" t="s">
        <v>77</v>
      </c>
    </row>
    <row r="77" spans="1:2" x14ac:dyDescent="0.25">
      <c r="A77">
        <v>76</v>
      </c>
      <c r="B77" t="s">
        <v>78</v>
      </c>
    </row>
    <row r="78" spans="1:2" x14ac:dyDescent="0.25">
      <c r="A78">
        <v>77</v>
      </c>
      <c r="B78" t="s">
        <v>79</v>
      </c>
    </row>
    <row r="79" spans="1:2" x14ac:dyDescent="0.25">
      <c r="A79">
        <v>78</v>
      </c>
      <c r="B79" t="s">
        <v>80</v>
      </c>
    </row>
    <row r="80" spans="1:2" x14ac:dyDescent="0.25">
      <c r="A80">
        <v>79</v>
      </c>
      <c r="B80" t="s">
        <v>81</v>
      </c>
    </row>
    <row r="81" spans="1:2" x14ac:dyDescent="0.25">
      <c r="A81">
        <v>80</v>
      </c>
      <c r="B81" t="s">
        <v>82</v>
      </c>
    </row>
    <row r="82" spans="1:2" x14ac:dyDescent="0.25">
      <c r="A82">
        <v>81</v>
      </c>
      <c r="B82" t="s">
        <v>83</v>
      </c>
    </row>
    <row r="83" spans="1:2" x14ac:dyDescent="0.25">
      <c r="A83">
        <v>82</v>
      </c>
      <c r="B83" t="s">
        <v>84</v>
      </c>
    </row>
    <row r="84" spans="1:2" x14ac:dyDescent="0.25">
      <c r="A84">
        <v>83</v>
      </c>
      <c r="B84" t="s">
        <v>85</v>
      </c>
    </row>
    <row r="85" spans="1:2" x14ac:dyDescent="0.25">
      <c r="A85">
        <v>84</v>
      </c>
      <c r="B85" t="s">
        <v>86</v>
      </c>
    </row>
    <row r="86" spans="1:2" x14ac:dyDescent="0.25">
      <c r="A86">
        <v>85</v>
      </c>
      <c r="B86" t="s">
        <v>87</v>
      </c>
    </row>
    <row r="87" spans="1:2" x14ac:dyDescent="0.25">
      <c r="A87">
        <v>86</v>
      </c>
      <c r="B87" t="s">
        <v>88</v>
      </c>
    </row>
    <row r="88" spans="1:2" x14ac:dyDescent="0.25">
      <c r="A88">
        <v>87</v>
      </c>
      <c r="B88" t="s">
        <v>89</v>
      </c>
    </row>
    <row r="89" spans="1:2" x14ac:dyDescent="0.25">
      <c r="A89">
        <v>88</v>
      </c>
      <c r="B89" t="s">
        <v>90</v>
      </c>
    </row>
    <row r="90" spans="1:2" x14ac:dyDescent="0.25">
      <c r="A90">
        <v>89</v>
      </c>
      <c r="B90" t="s">
        <v>91</v>
      </c>
    </row>
    <row r="91" spans="1:2" x14ac:dyDescent="0.25">
      <c r="A91">
        <v>90</v>
      </c>
      <c r="B91" t="s">
        <v>92</v>
      </c>
    </row>
    <row r="92" spans="1:2" x14ac:dyDescent="0.25">
      <c r="A92">
        <v>91</v>
      </c>
      <c r="B92" t="s">
        <v>93</v>
      </c>
    </row>
    <row r="93" spans="1:2" x14ac:dyDescent="0.25">
      <c r="A93">
        <v>92</v>
      </c>
      <c r="B93" t="s">
        <v>94</v>
      </c>
    </row>
    <row r="94" spans="1:2" x14ac:dyDescent="0.25">
      <c r="A94">
        <v>93</v>
      </c>
      <c r="B94" t="s">
        <v>95</v>
      </c>
    </row>
    <row r="95" spans="1:2" x14ac:dyDescent="0.25">
      <c r="A95">
        <v>94</v>
      </c>
      <c r="B95" t="s">
        <v>96</v>
      </c>
    </row>
    <row r="96" spans="1:2" x14ac:dyDescent="0.25">
      <c r="A96">
        <v>95</v>
      </c>
      <c r="B96" t="s">
        <v>97</v>
      </c>
    </row>
    <row r="97" spans="1:2" x14ac:dyDescent="0.25">
      <c r="A97">
        <v>96</v>
      </c>
      <c r="B97" t="s">
        <v>98</v>
      </c>
    </row>
    <row r="98" spans="1:2" x14ac:dyDescent="0.25">
      <c r="A98">
        <v>97</v>
      </c>
      <c r="B98" t="s">
        <v>99</v>
      </c>
    </row>
    <row r="99" spans="1:2" x14ac:dyDescent="0.25">
      <c r="A99">
        <v>98</v>
      </c>
      <c r="B99" t="s">
        <v>100</v>
      </c>
    </row>
    <row r="100" spans="1:2" x14ac:dyDescent="0.25">
      <c r="A100">
        <v>99</v>
      </c>
      <c r="B100" t="s">
        <v>101</v>
      </c>
    </row>
    <row r="101" spans="1:2" x14ac:dyDescent="0.25">
      <c r="A101">
        <v>100</v>
      </c>
      <c r="B101" t="s">
        <v>102</v>
      </c>
    </row>
    <row r="102" spans="1:2" x14ac:dyDescent="0.25">
      <c r="A102">
        <v>101</v>
      </c>
      <c r="B102" t="s">
        <v>103</v>
      </c>
    </row>
    <row r="103" spans="1:2" x14ac:dyDescent="0.25">
      <c r="A103">
        <v>102</v>
      </c>
      <c r="B103" t="s">
        <v>104</v>
      </c>
    </row>
    <row r="104" spans="1:2" x14ac:dyDescent="0.25">
      <c r="A104">
        <v>103</v>
      </c>
      <c r="B104" t="s">
        <v>105</v>
      </c>
    </row>
    <row r="105" spans="1:2" x14ac:dyDescent="0.25">
      <c r="A105">
        <v>104</v>
      </c>
      <c r="B105" t="s">
        <v>106</v>
      </c>
    </row>
    <row r="106" spans="1:2" x14ac:dyDescent="0.25">
      <c r="A106">
        <v>105</v>
      </c>
      <c r="B106" t="s">
        <v>107</v>
      </c>
    </row>
    <row r="107" spans="1:2" x14ac:dyDescent="0.25">
      <c r="A107">
        <v>106</v>
      </c>
      <c r="B107" t="s">
        <v>108</v>
      </c>
    </row>
    <row r="108" spans="1:2" x14ac:dyDescent="0.25">
      <c r="A108">
        <v>107</v>
      </c>
      <c r="B108" t="s">
        <v>109</v>
      </c>
    </row>
    <row r="109" spans="1:2" x14ac:dyDescent="0.25">
      <c r="A109">
        <v>108</v>
      </c>
      <c r="B109" t="s">
        <v>110</v>
      </c>
    </row>
    <row r="110" spans="1:2" x14ac:dyDescent="0.25">
      <c r="A110">
        <v>109</v>
      </c>
      <c r="B110" t="s">
        <v>111</v>
      </c>
    </row>
    <row r="111" spans="1:2" x14ac:dyDescent="0.25">
      <c r="A111">
        <v>110</v>
      </c>
      <c r="B111" t="s">
        <v>112</v>
      </c>
    </row>
    <row r="112" spans="1:2" x14ac:dyDescent="0.25">
      <c r="A112">
        <v>111</v>
      </c>
      <c r="B112" t="s">
        <v>113</v>
      </c>
    </row>
    <row r="113" spans="1:2" x14ac:dyDescent="0.25">
      <c r="A113">
        <v>112</v>
      </c>
      <c r="B113" t="s">
        <v>114</v>
      </c>
    </row>
    <row r="114" spans="1:2" x14ac:dyDescent="0.25">
      <c r="A114">
        <v>113</v>
      </c>
      <c r="B114" t="s">
        <v>115</v>
      </c>
    </row>
    <row r="115" spans="1:2" x14ac:dyDescent="0.25">
      <c r="A115">
        <v>114</v>
      </c>
      <c r="B115" t="s">
        <v>116</v>
      </c>
    </row>
    <row r="116" spans="1:2" x14ac:dyDescent="0.25">
      <c r="A116">
        <v>115</v>
      </c>
      <c r="B116" t="s">
        <v>117</v>
      </c>
    </row>
    <row r="117" spans="1:2" x14ac:dyDescent="0.25">
      <c r="A117">
        <v>116</v>
      </c>
      <c r="B117" t="s">
        <v>118</v>
      </c>
    </row>
    <row r="118" spans="1:2" x14ac:dyDescent="0.25">
      <c r="A118">
        <v>117</v>
      </c>
      <c r="B118" t="s">
        <v>119</v>
      </c>
    </row>
    <row r="119" spans="1:2" x14ac:dyDescent="0.25">
      <c r="A119">
        <v>118</v>
      </c>
      <c r="B119" t="s">
        <v>120</v>
      </c>
    </row>
    <row r="120" spans="1:2" x14ac:dyDescent="0.25">
      <c r="A120">
        <v>119</v>
      </c>
      <c r="B120" t="s">
        <v>121</v>
      </c>
    </row>
    <row r="121" spans="1:2" x14ac:dyDescent="0.25">
      <c r="A121">
        <v>120</v>
      </c>
      <c r="B121" t="s">
        <v>122</v>
      </c>
    </row>
    <row r="122" spans="1:2" x14ac:dyDescent="0.25">
      <c r="A122">
        <v>121</v>
      </c>
      <c r="B122" t="s">
        <v>123</v>
      </c>
    </row>
    <row r="123" spans="1:2" x14ac:dyDescent="0.25">
      <c r="A123">
        <v>122</v>
      </c>
      <c r="B123" t="s">
        <v>124</v>
      </c>
    </row>
    <row r="124" spans="1:2" x14ac:dyDescent="0.25">
      <c r="A124">
        <v>123</v>
      </c>
      <c r="B124" t="s">
        <v>125</v>
      </c>
    </row>
    <row r="125" spans="1:2" x14ac:dyDescent="0.25">
      <c r="A125">
        <v>124</v>
      </c>
      <c r="B125" t="s">
        <v>126</v>
      </c>
    </row>
    <row r="126" spans="1:2" x14ac:dyDescent="0.25">
      <c r="A126">
        <v>125</v>
      </c>
      <c r="B126" t="s">
        <v>127</v>
      </c>
    </row>
    <row r="127" spans="1:2" x14ac:dyDescent="0.25">
      <c r="A127">
        <v>126</v>
      </c>
      <c r="B127" t="s">
        <v>128</v>
      </c>
    </row>
    <row r="128" spans="1:2" x14ac:dyDescent="0.25">
      <c r="A128">
        <v>127</v>
      </c>
      <c r="B128" t="s">
        <v>129</v>
      </c>
    </row>
    <row r="129" spans="1:2" x14ac:dyDescent="0.25">
      <c r="A129">
        <v>128</v>
      </c>
      <c r="B129" t="s">
        <v>130</v>
      </c>
    </row>
    <row r="130" spans="1:2" x14ac:dyDescent="0.25">
      <c r="A130">
        <v>129</v>
      </c>
      <c r="B130" t="s">
        <v>131</v>
      </c>
    </row>
    <row r="131" spans="1:2" x14ac:dyDescent="0.25">
      <c r="A131">
        <v>130</v>
      </c>
      <c r="B131" t="s">
        <v>132</v>
      </c>
    </row>
    <row r="132" spans="1:2" x14ac:dyDescent="0.25">
      <c r="A132">
        <v>131</v>
      </c>
      <c r="B132" t="s">
        <v>133</v>
      </c>
    </row>
    <row r="133" spans="1:2" x14ac:dyDescent="0.25">
      <c r="A133">
        <v>132</v>
      </c>
      <c r="B133" t="s">
        <v>134</v>
      </c>
    </row>
    <row r="134" spans="1:2" x14ac:dyDescent="0.25">
      <c r="A134">
        <v>133</v>
      </c>
      <c r="B134" t="s">
        <v>135</v>
      </c>
    </row>
    <row r="135" spans="1:2" x14ac:dyDescent="0.25">
      <c r="A135">
        <v>134</v>
      </c>
      <c r="B135" t="s">
        <v>136</v>
      </c>
    </row>
    <row r="136" spans="1:2" x14ac:dyDescent="0.25">
      <c r="A136">
        <v>135</v>
      </c>
      <c r="B136" t="s">
        <v>137</v>
      </c>
    </row>
    <row r="137" spans="1:2" x14ac:dyDescent="0.25">
      <c r="A137">
        <v>136</v>
      </c>
      <c r="B137" t="s">
        <v>138</v>
      </c>
    </row>
    <row r="138" spans="1:2" x14ac:dyDescent="0.25">
      <c r="A138">
        <v>137</v>
      </c>
      <c r="B138" t="s">
        <v>139</v>
      </c>
    </row>
    <row r="139" spans="1:2" x14ac:dyDescent="0.25">
      <c r="A139">
        <v>138</v>
      </c>
      <c r="B139" t="s">
        <v>140</v>
      </c>
    </row>
    <row r="140" spans="1:2" x14ac:dyDescent="0.25">
      <c r="A140">
        <v>139</v>
      </c>
      <c r="B140" t="s">
        <v>141</v>
      </c>
    </row>
    <row r="141" spans="1:2" x14ac:dyDescent="0.25">
      <c r="A141">
        <v>140</v>
      </c>
      <c r="B141" t="s">
        <v>142</v>
      </c>
    </row>
    <row r="142" spans="1:2" x14ac:dyDescent="0.25">
      <c r="A142">
        <v>141</v>
      </c>
      <c r="B142" t="s">
        <v>143</v>
      </c>
    </row>
    <row r="143" spans="1:2" x14ac:dyDescent="0.25">
      <c r="A143">
        <v>142</v>
      </c>
      <c r="B143" t="s">
        <v>144</v>
      </c>
    </row>
    <row r="144" spans="1:2" x14ac:dyDescent="0.25">
      <c r="A144">
        <v>143</v>
      </c>
      <c r="B144" t="s">
        <v>145</v>
      </c>
    </row>
    <row r="145" spans="1:2" x14ac:dyDescent="0.25">
      <c r="A145">
        <v>144</v>
      </c>
      <c r="B145" t="s">
        <v>146</v>
      </c>
    </row>
    <row r="146" spans="1:2" x14ac:dyDescent="0.25">
      <c r="A146">
        <v>145</v>
      </c>
      <c r="B146" t="s">
        <v>147</v>
      </c>
    </row>
    <row r="147" spans="1:2" x14ac:dyDescent="0.25">
      <c r="A147">
        <v>146</v>
      </c>
      <c r="B147" t="s">
        <v>148</v>
      </c>
    </row>
    <row r="148" spans="1:2" x14ac:dyDescent="0.25">
      <c r="A148">
        <v>147</v>
      </c>
      <c r="B148" t="s">
        <v>149</v>
      </c>
    </row>
    <row r="149" spans="1:2" x14ac:dyDescent="0.25">
      <c r="A149">
        <v>148</v>
      </c>
      <c r="B149" t="s">
        <v>150</v>
      </c>
    </row>
    <row r="150" spans="1:2" x14ac:dyDescent="0.25">
      <c r="A150">
        <v>149</v>
      </c>
      <c r="B150" t="s">
        <v>151</v>
      </c>
    </row>
    <row r="151" spans="1:2" x14ac:dyDescent="0.25">
      <c r="A151">
        <v>150</v>
      </c>
      <c r="B151" t="s">
        <v>152</v>
      </c>
    </row>
    <row r="152" spans="1:2" x14ac:dyDescent="0.25">
      <c r="A152">
        <v>151</v>
      </c>
      <c r="B152" t="s">
        <v>153</v>
      </c>
    </row>
    <row r="153" spans="1:2" x14ac:dyDescent="0.25">
      <c r="A153">
        <v>152</v>
      </c>
      <c r="B153" t="s">
        <v>154</v>
      </c>
    </row>
    <row r="154" spans="1:2" x14ac:dyDescent="0.25">
      <c r="A154">
        <v>153</v>
      </c>
      <c r="B154" t="s">
        <v>155</v>
      </c>
    </row>
    <row r="155" spans="1:2" x14ac:dyDescent="0.25">
      <c r="A155">
        <v>154</v>
      </c>
      <c r="B155" t="s">
        <v>156</v>
      </c>
    </row>
    <row r="156" spans="1:2" x14ac:dyDescent="0.25">
      <c r="A156">
        <v>155</v>
      </c>
      <c r="B156" t="s">
        <v>157</v>
      </c>
    </row>
    <row r="157" spans="1:2" x14ac:dyDescent="0.25">
      <c r="A157">
        <v>156</v>
      </c>
      <c r="B157" t="s">
        <v>158</v>
      </c>
    </row>
    <row r="158" spans="1:2" x14ac:dyDescent="0.25">
      <c r="A158">
        <v>157</v>
      </c>
      <c r="B158" t="s">
        <v>159</v>
      </c>
    </row>
    <row r="159" spans="1:2" x14ac:dyDescent="0.25">
      <c r="A159">
        <v>158</v>
      </c>
      <c r="B159" t="s">
        <v>160</v>
      </c>
    </row>
    <row r="160" spans="1:2" x14ac:dyDescent="0.25">
      <c r="A160">
        <v>159</v>
      </c>
      <c r="B160" t="s">
        <v>161</v>
      </c>
    </row>
    <row r="161" spans="1:2" x14ac:dyDescent="0.25">
      <c r="A161">
        <v>160</v>
      </c>
      <c r="B161" t="s">
        <v>162</v>
      </c>
    </row>
    <row r="162" spans="1:2" x14ac:dyDescent="0.25">
      <c r="A162">
        <v>161</v>
      </c>
      <c r="B162" t="s">
        <v>163</v>
      </c>
    </row>
    <row r="163" spans="1:2" x14ac:dyDescent="0.25">
      <c r="A163">
        <v>162</v>
      </c>
      <c r="B163" t="s">
        <v>164</v>
      </c>
    </row>
    <row r="164" spans="1:2" x14ac:dyDescent="0.25">
      <c r="A164">
        <v>163</v>
      </c>
      <c r="B164" t="s">
        <v>165</v>
      </c>
    </row>
    <row r="165" spans="1:2" x14ac:dyDescent="0.25">
      <c r="A165">
        <v>164</v>
      </c>
      <c r="B165" t="s">
        <v>166</v>
      </c>
    </row>
    <row r="166" spans="1:2" x14ac:dyDescent="0.25">
      <c r="A166">
        <v>165</v>
      </c>
      <c r="B166" t="s">
        <v>167</v>
      </c>
    </row>
    <row r="167" spans="1:2" x14ac:dyDescent="0.25">
      <c r="A167">
        <v>166</v>
      </c>
      <c r="B167" t="s">
        <v>168</v>
      </c>
    </row>
    <row r="168" spans="1:2" x14ac:dyDescent="0.25">
      <c r="A168">
        <v>167</v>
      </c>
      <c r="B168" t="s">
        <v>169</v>
      </c>
    </row>
    <row r="169" spans="1:2" x14ac:dyDescent="0.25">
      <c r="A169">
        <v>168</v>
      </c>
      <c r="B169" t="s">
        <v>170</v>
      </c>
    </row>
    <row r="170" spans="1:2" x14ac:dyDescent="0.25">
      <c r="A170">
        <v>169</v>
      </c>
      <c r="B170" t="s">
        <v>171</v>
      </c>
    </row>
    <row r="171" spans="1:2" x14ac:dyDescent="0.25">
      <c r="A171">
        <v>170</v>
      </c>
      <c r="B171" t="s">
        <v>172</v>
      </c>
    </row>
    <row r="172" spans="1:2" x14ac:dyDescent="0.25">
      <c r="A172">
        <v>171</v>
      </c>
      <c r="B172" t="s">
        <v>173</v>
      </c>
    </row>
    <row r="173" spans="1:2" x14ac:dyDescent="0.25">
      <c r="A173">
        <v>172</v>
      </c>
      <c r="B173" t="s">
        <v>174</v>
      </c>
    </row>
    <row r="174" spans="1:2" x14ac:dyDescent="0.25">
      <c r="A174">
        <v>173</v>
      </c>
      <c r="B174" t="s">
        <v>175</v>
      </c>
    </row>
    <row r="175" spans="1:2" x14ac:dyDescent="0.25">
      <c r="A175">
        <v>174</v>
      </c>
      <c r="B175" t="s">
        <v>176</v>
      </c>
    </row>
    <row r="176" spans="1:2" x14ac:dyDescent="0.25">
      <c r="A176">
        <v>175</v>
      </c>
      <c r="B176" t="s">
        <v>177</v>
      </c>
    </row>
    <row r="177" spans="1:2" x14ac:dyDescent="0.25">
      <c r="A177">
        <v>176</v>
      </c>
      <c r="B177" t="s">
        <v>178</v>
      </c>
    </row>
    <row r="178" spans="1:2" x14ac:dyDescent="0.25">
      <c r="A178">
        <v>177</v>
      </c>
      <c r="B178" t="s">
        <v>179</v>
      </c>
    </row>
    <row r="179" spans="1:2" x14ac:dyDescent="0.25">
      <c r="A179">
        <v>178</v>
      </c>
      <c r="B179" t="s">
        <v>180</v>
      </c>
    </row>
    <row r="180" spans="1:2" x14ac:dyDescent="0.25">
      <c r="A180">
        <v>179</v>
      </c>
      <c r="B180" t="s">
        <v>181</v>
      </c>
    </row>
    <row r="181" spans="1:2" x14ac:dyDescent="0.25">
      <c r="A181">
        <v>180</v>
      </c>
      <c r="B181" t="s">
        <v>182</v>
      </c>
    </row>
    <row r="182" spans="1:2" x14ac:dyDescent="0.25">
      <c r="A182">
        <v>181</v>
      </c>
      <c r="B182" t="s">
        <v>183</v>
      </c>
    </row>
    <row r="183" spans="1:2" x14ac:dyDescent="0.25">
      <c r="A183">
        <v>182</v>
      </c>
      <c r="B183" t="s">
        <v>184</v>
      </c>
    </row>
    <row r="184" spans="1:2" x14ac:dyDescent="0.25">
      <c r="A184">
        <v>183</v>
      </c>
      <c r="B184" t="s">
        <v>185</v>
      </c>
    </row>
    <row r="185" spans="1:2" x14ac:dyDescent="0.25">
      <c r="A185">
        <v>184</v>
      </c>
      <c r="B185" t="s">
        <v>186</v>
      </c>
    </row>
    <row r="186" spans="1:2" x14ac:dyDescent="0.25">
      <c r="A186">
        <v>185</v>
      </c>
      <c r="B186" t="s">
        <v>187</v>
      </c>
    </row>
    <row r="187" spans="1:2" x14ac:dyDescent="0.25">
      <c r="A187">
        <v>186</v>
      </c>
      <c r="B187" t="s">
        <v>188</v>
      </c>
    </row>
    <row r="188" spans="1:2" x14ac:dyDescent="0.25">
      <c r="A188">
        <v>187</v>
      </c>
      <c r="B188" t="s">
        <v>189</v>
      </c>
    </row>
    <row r="189" spans="1:2" x14ac:dyDescent="0.25">
      <c r="A189">
        <v>188</v>
      </c>
      <c r="B189" t="s">
        <v>190</v>
      </c>
    </row>
    <row r="190" spans="1:2" x14ac:dyDescent="0.25">
      <c r="A190">
        <v>189</v>
      </c>
      <c r="B190" t="s">
        <v>191</v>
      </c>
    </row>
    <row r="191" spans="1:2" x14ac:dyDescent="0.25">
      <c r="A191">
        <v>190</v>
      </c>
      <c r="B191" t="s">
        <v>192</v>
      </c>
    </row>
    <row r="192" spans="1:2" x14ac:dyDescent="0.25">
      <c r="A192">
        <v>191</v>
      </c>
      <c r="B192" t="s">
        <v>193</v>
      </c>
    </row>
    <row r="193" spans="1:2" x14ac:dyDescent="0.25">
      <c r="A193">
        <v>192</v>
      </c>
      <c r="B193" t="s">
        <v>194</v>
      </c>
    </row>
    <row r="194" spans="1:2" x14ac:dyDescent="0.25">
      <c r="A194">
        <v>193</v>
      </c>
      <c r="B194" t="s">
        <v>195</v>
      </c>
    </row>
    <row r="195" spans="1:2" x14ac:dyDescent="0.25">
      <c r="A195">
        <v>194</v>
      </c>
      <c r="B195" t="s">
        <v>196</v>
      </c>
    </row>
    <row r="196" spans="1:2" x14ac:dyDescent="0.25">
      <c r="A196">
        <v>195</v>
      </c>
      <c r="B196" t="s">
        <v>197</v>
      </c>
    </row>
    <row r="197" spans="1:2" x14ac:dyDescent="0.25">
      <c r="A197">
        <v>196</v>
      </c>
      <c r="B197" t="s">
        <v>198</v>
      </c>
    </row>
    <row r="198" spans="1:2" x14ac:dyDescent="0.25">
      <c r="A198">
        <v>197</v>
      </c>
      <c r="B198" t="s">
        <v>199</v>
      </c>
    </row>
    <row r="199" spans="1:2" x14ac:dyDescent="0.25">
      <c r="A199">
        <v>198</v>
      </c>
      <c r="B199" t="s">
        <v>200</v>
      </c>
    </row>
    <row r="200" spans="1:2" x14ac:dyDescent="0.25">
      <c r="A200">
        <v>199</v>
      </c>
      <c r="B200" t="s">
        <v>201</v>
      </c>
    </row>
    <row r="201" spans="1:2" x14ac:dyDescent="0.25">
      <c r="A201">
        <v>200</v>
      </c>
      <c r="B201" t="s">
        <v>202</v>
      </c>
    </row>
    <row r="202" spans="1:2" x14ac:dyDescent="0.25">
      <c r="A202">
        <v>201</v>
      </c>
      <c r="B202" t="s">
        <v>203</v>
      </c>
    </row>
    <row r="203" spans="1:2" x14ac:dyDescent="0.25">
      <c r="A203">
        <v>202</v>
      </c>
      <c r="B203" t="s">
        <v>204</v>
      </c>
    </row>
    <row r="204" spans="1:2" x14ac:dyDescent="0.25">
      <c r="A204">
        <v>203</v>
      </c>
      <c r="B204" t="s">
        <v>205</v>
      </c>
    </row>
    <row r="205" spans="1:2" x14ac:dyDescent="0.25">
      <c r="A205">
        <v>204</v>
      </c>
      <c r="B205" t="s">
        <v>206</v>
      </c>
    </row>
    <row r="206" spans="1:2" x14ac:dyDescent="0.25">
      <c r="A206">
        <v>205</v>
      </c>
      <c r="B206" t="s">
        <v>207</v>
      </c>
    </row>
    <row r="207" spans="1:2" x14ac:dyDescent="0.25">
      <c r="A207">
        <v>206</v>
      </c>
      <c r="B207" t="s">
        <v>208</v>
      </c>
    </row>
    <row r="208" spans="1:2" x14ac:dyDescent="0.25">
      <c r="A208">
        <v>207</v>
      </c>
      <c r="B208" t="s">
        <v>209</v>
      </c>
    </row>
    <row r="209" spans="1:2" x14ac:dyDescent="0.25">
      <c r="A209">
        <v>208</v>
      </c>
      <c r="B209" t="s">
        <v>210</v>
      </c>
    </row>
    <row r="210" spans="1:2" x14ac:dyDescent="0.25">
      <c r="A210">
        <v>209</v>
      </c>
      <c r="B210" t="s">
        <v>211</v>
      </c>
    </row>
    <row r="211" spans="1:2" x14ac:dyDescent="0.25">
      <c r="A211">
        <v>210</v>
      </c>
      <c r="B211" t="s">
        <v>212</v>
      </c>
    </row>
    <row r="212" spans="1:2" x14ac:dyDescent="0.25">
      <c r="A212">
        <v>211</v>
      </c>
      <c r="B212" t="s">
        <v>213</v>
      </c>
    </row>
    <row r="213" spans="1:2" x14ac:dyDescent="0.25">
      <c r="A213">
        <v>212</v>
      </c>
      <c r="B213" t="s">
        <v>214</v>
      </c>
    </row>
    <row r="214" spans="1:2" x14ac:dyDescent="0.25">
      <c r="A214">
        <v>213</v>
      </c>
      <c r="B214" t="s">
        <v>215</v>
      </c>
    </row>
    <row r="215" spans="1:2" x14ac:dyDescent="0.25">
      <c r="A215">
        <v>214</v>
      </c>
      <c r="B215" t="s">
        <v>216</v>
      </c>
    </row>
    <row r="216" spans="1:2" x14ac:dyDescent="0.25">
      <c r="A216">
        <v>215</v>
      </c>
      <c r="B216" t="s">
        <v>217</v>
      </c>
    </row>
    <row r="217" spans="1:2" x14ac:dyDescent="0.25">
      <c r="A217">
        <v>216</v>
      </c>
      <c r="B217" t="s">
        <v>218</v>
      </c>
    </row>
    <row r="218" spans="1:2" x14ac:dyDescent="0.25">
      <c r="A218">
        <v>217</v>
      </c>
      <c r="B218" t="s">
        <v>219</v>
      </c>
    </row>
    <row r="219" spans="1:2" x14ac:dyDescent="0.25">
      <c r="A219">
        <v>218</v>
      </c>
      <c r="B219" t="s">
        <v>220</v>
      </c>
    </row>
    <row r="220" spans="1:2" x14ac:dyDescent="0.25">
      <c r="A220">
        <v>219</v>
      </c>
      <c r="B220" t="s">
        <v>221</v>
      </c>
    </row>
    <row r="221" spans="1:2" x14ac:dyDescent="0.25">
      <c r="A221">
        <v>220</v>
      </c>
      <c r="B221" t="s">
        <v>222</v>
      </c>
    </row>
    <row r="222" spans="1:2" x14ac:dyDescent="0.25">
      <c r="A222">
        <v>221</v>
      </c>
      <c r="B222" t="s">
        <v>223</v>
      </c>
    </row>
    <row r="223" spans="1:2" x14ac:dyDescent="0.25">
      <c r="A223">
        <v>222</v>
      </c>
      <c r="B223" t="s">
        <v>224</v>
      </c>
    </row>
    <row r="224" spans="1:2" x14ac:dyDescent="0.25">
      <c r="A224">
        <v>223</v>
      </c>
      <c r="B224" t="s">
        <v>225</v>
      </c>
    </row>
    <row r="225" spans="1:2" x14ac:dyDescent="0.25">
      <c r="A225">
        <v>224</v>
      </c>
      <c r="B225" t="s">
        <v>226</v>
      </c>
    </row>
    <row r="226" spans="1:2" x14ac:dyDescent="0.25">
      <c r="A226">
        <v>225</v>
      </c>
      <c r="B226" t="s">
        <v>227</v>
      </c>
    </row>
    <row r="227" spans="1:2" x14ac:dyDescent="0.25">
      <c r="A227">
        <v>226</v>
      </c>
      <c r="B227" t="s">
        <v>228</v>
      </c>
    </row>
    <row r="228" spans="1:2" x14ac:dyDescent="0.25">
      <c r="A228">
        <v>227</v>
      </c>
      <c r="B228" t="s">
        <v>229</v>
      </c>
    </row>
    <row r="229" spans="1:2" x14ac:dyDescent="0.25">
      <c r="A229">
        <v>228</v>
      </c>
      <c r="B229" t="s">
        <v>230</v>
      </c>
    </row>
    <row r="230" spans="1:2" x14ac:dyDescent="0.25">
      <c r="A230">
        <v>229</v>
      </c>
      <c r="B230" t="s">
        <v>231</v>
      </c>
    </row>
    <row r="231" spans="1:2" x14ac:dyDescent="0.25">
      <c r="A231">
        <v>230</v>
      </c>
      <c r="B231" t="s">
        <v>232</v>
      </c>
    </row>
    <row r="232" spans="1:2" x14ac:dyDescent="0.25">
      <c r="A232">
        <v>231</v>
      </c>
      <c r="B232" t="s">
        <v>233</v>
      </c>
    </row>
    <row r="233" spans="1:2" x14ac:dyDescent="0.25">
      <c r="A233">
        <v>232</v>
      </c>
      <c r="B233" t="s">
        <v>234</v>
      </c>
    </row>
    <row r="234" spans="1:2" x14ac:dyDescent="0.25">
      <c r="A234">
        <v>233</v>
      </c>
      <c r="B234" t="s">
        <v>235</v>
      </c>
    </row>
    <row r="235" spans="1:2" x14ac:dyDescent="0.25">
      <c r="A235">
        <v>234</v>
      </c>
      <c r="B235" t="s">
        <v>236</v>
      </c>
    </row>
    <row r="236" spans="1:2" x14ac:dyDescent="0.25">
      <c r="A236">
        <v>235</v>
      </c>
      <c r="B236" t="s">
        <v>237</v>
      </c>
    </row>
    <row r="237" spans="1:2" x14ac:dyDescent="0.25">
      <c r="A237">
        <v>236</v>
      </c>
      <c r="B237" t="s">
        <v>238</v>
      </c>
    </row>
    <row r="238" spans="1:2" x14ac:dyDescent="0.25">
      <c r="A238">
        <v>237</v>
      </c>
      <c r="B238" t="s">
        <v>239</v>
      </c>
    </row>
    <row r="239" spans="1:2" x14ac:dyDescent="0.25">
      <c r="A239">
        <v>238</v>
      </c>
      <c r="B239" t="s">
        <v>240</v>
      </c>
    </row>
    <row r="240" spans="1:2" x14ac:dyDescent="0.25">
      <c r="A240">
        <v>239</v>
      </c>
      <c r="B240" t="s">
        <v>241</v>
      </c>
    </row>
    <row r="241" spans="1:2" x14ac:dyDescent="0.25">
      <c r="A241">
        <v>240</v>
      </c>
      <c r="B241" t="s">
        <v>242</v>
      </c>
    </row>
    <row r="242" spans="1:2" x14ac:dyDescent="0.25">
      <c r="A242">
        <v>241</v>
      </c>
      <c r="B242" t="s">
        <v>243</v>
      </c>
    </row>
    <row r="243" spans="1:2" x14ac:dyDescent="0.25">
      <c r="A243">
        <v>242</v>
      </c>
      <c r="B243" t="s">
        <v>244</v>
      </c>
    </row>
    <row r="244" spans="1:2" x14ac:dyDescent="0.25">
      <c r="A244">
        <v>243</v>
      </c>
      <c r="B244" t="s">
        <v>245</v>
      </c>
    </row>
    <row r="245" spans="1:2" x14ac:dyDescent="0.25">
      <c r="A245">
        <v>244</v>
      </c>
      <c r="B245" t="s">
        <v>246</v>
      </c>
    </row>
    <row r="246" spans="1:2" x14ac:dyDescent="0.25">
      <c r="A246">
        <v>245</v>
      </c>
      <c r="B246" t="s">
        <v>247</v>
      </c>
    </row>
    <row r="247" spans="1:2" x14ac:dyDescent="0.25">
      <c r="A247">
        <v>246</v>
      </c>
      <c r="B247" t="s">
        <v>248</v>
      </c>
    </row>
    <row r="248" spans="1:2" x14ac:dyDescent="0.25">
      <c r="A248">
        <v>247</v>
      </c>
      <c r="B248" t="s">
        <v>249</v>
      </c>
    </row>
    <row r="249" spans="1:2" x14ac:dyDescent="0.25">
      <c r="A249">
        <v>248</v>
      </c>
      <c r="B249" t="s">
        <v>250</v>
      </c>
    </row>
    <row r="250" spans="1:2" x14ac:dyDescent="0.25">
      <c r="A250">
        <v>249</v>
      </c>
      <c r="B250" t="s">
        <v>251</v>
      </c>
    </row>
    <row r="251" spans="1:2" x14ac:dyDescent="0.25">
      <c r="A251">
        <v>250</v>
      </c>
      <c r="B251" t="s">
        <v>252</v>
      </c>
    </row>
    <row r="252" spans="1:2" x14ac:dyDescent="0.25">
      <c r="A252">
        <v>251</v>
      </c>
      <c r="B252" t="s">
        <v>253</v>
      </c>
    </row>
    <row r="253" spans="1:2" x14ac:dyDescent="0.25">
      <c r="A253">
        <v>252</v>
      </c>
      <c r="B253" t="s">
        <v>254</v>
      </c>
    </row>
    <row r="254" spans="1:2" x14ac:dyDescent="0.25">
      <c r="A254">
        <v>253</v>
      </c>
      <c r="B254" t="s">
        <v>255</v>
      </c>
    </row>
    <row r="255" spans="1:2" x14ac:dyDescent="0.25">
      <c r="A255">
        <v>254</v>
      </c>
      <c r="B255" t="s">
        <v>256</v>
      </c>
    </row>
    <row r="256" spans="1:2" x14ac:dyDescent="0.25">
      <c r="A256">
        <v>255</v>
      </c>
      <c r="B256" t="s">
        <v>257</v>
      </c>
    </row>
    <row r="257" spans="1:2" x14ac:dyDescent="0.25">
      <c r="A257">
        <v>256</v>
      </c>
      <c r="B257" t="s">
        <v>258</v>
      </c>
    </row>
    <row r="258" spans="1:2" x14ac:dyDescent="0.25">
      <c r="A258">
        <v>257</v>
      </c>
      <c r="B258" t="s">
        <v>259</v>
      </c>
    </row>
    <row r="259" spans="1:2" x14ac:dyDescent="0.25">
      <c r="A259">
        <v>258</v>
      </c>
      <c r="B259" t="s">
        <v>260</v>
      </c>
    </row>
    <row r="260" spans="1:2" x14ac:dyDescent="0.25">
      <c r="A260">
        <v>259</v>
      </c>
      <c r="B260" t="s">
        <v>261</v>
      </c>
    </row>
    <row r="261" spans="1:2" x14ac:dyDescent="0.25">
      <c r="A261">
        <v>260</v>
      </c>
      <c r="B261" t="s">
        <v>262</v>
      </c>
    </row>
    <row r="262" spans="1:2" x14ac:dyDescent="0.25">
      <c r="A262">
        <v>261</v>
      </c>
      <c r="B262" t="s">
        <v>263</v>
      </c>
    </row>
    <row r="263" spans="1:2" x14ac:dyDescent="0.25">
      <c r="A263">
        <v>262</v>
      </c>
      <c r="B263" t="s">
        <v>264</v>
      </c>
    </row>
    <row r="264" spans="1:2" x14ac:dyDescent="0.25">
      <c r="A264">
        <v>263</v>
      </c>
      <c r="B264" t="s">
        <v>265</v>
      </c>
    </row>
    <row r="265" spans="1:2" x14ac:dyDescent="0.25">
      <c r="A265">
        <v>264</v>
      </c>
      <c r="B265" t="s">
        <v>266</v>
      </c>
    </row>
    <row r="266" spans="1:2" x14ac:dyDescent="0.25">
      <c r="A266">
        <v>265</v>
      </c>
      <c r="B266" t="s">
        <v>267</v>
      </c>
    </row>
    <row r="267" spans="1:2" x14ac:dyDescent="0.25">
      <c r="A267">
        <v>266</v>
      </c>
      <c r="B267" t="s">
        <v>268</v>
      </c>
    </row>
    <row r="268" spans="1:2" x14ac:dyDescent="0.25">
      <c r="A268">
        <v>267</v>
      </c>
      <c r="B268" t="s">
        <v>269</v>
      </c>
    </row>
    <row r="269" spans="1:2" x14ac:dyDescent="0.25">
      <c r="A269">
        <v>268</v>
      </c>
      <c r="B269" t="s">
        <v>270</v>
      </c>
    </row>
    <row r="270" spans="1:2" x14ac:dyDescent="0.25">
      <c r="A270">
        <v>269</v>
      </c>
      <c r="B270" t="s">
        <v>271</v>
      </c>
    </row>
    <row r="271" spans="1:2" x14ac:dyDescent="0.25">
      <c r="A271">
        <v>270</v>
      </c>
      <c r="B271" t="s">
        <v>272</v>
      </c>
    </row>
    <row r="272" spans="1:2" x14ac:dyDescent="0.25">
      <c r="A272">
        <v>271</v>
      </c>
      <c r="B272" t="s">
        <v>273</v>
      </c>
    </row>
    <row r="273" spans="1:2" x14ac:dyDescent="0.25">
      <c r="A273">
        <v>272</v>
      </c>
      <c r="B273" t="s">
        <v>274</v>
      </c>
    </row>
    <row r="274" spans="1:2" x14ac:dyDescent="0.25">
      <c r="A274">
        <v>273</v>
      </c>
      <c r="B274" t="s">
        <v>275</v>
      </c>
    </row>
    <row r="275" spans="1:2" x14ac:dyDescent="0.25">
      <c r="A275">
        <v>274</v>
      </c>
      <c r="B275" t="s">
        <v>276</v>
      </c>
    </row>
    <row r="276" spans="1:2" x14ac:dyDescent="0.25">
      <c r="A276">
        <v>275</v>
      </c>
      <c r="B276" t="s">
        <v>277</v>
      </c>
    </row>
    <row r="277" spans="1:2" x14ac:dyDescent="0.25">
      <c r="A277">
        <v>276</v>
      </c>
      <c r="B277" t="s">
        <v>278</v>
      </c>
    </row>
    <row r="278" spans="1:2" x14ac:dyDescent="0.25">
      <c r="A278">
        <v>277</v>
      </c>
      <c r="B278" t="s">
        <v>279</v>
      </c>
    </row>
    <row r="279" spans="1:2" x14ac:dyDescent="0.25">
      <c r="A279">
        <v>278</v>
      </c>
      <c r="B279" t="s">
        <v>280</v>
      </c>
    </row>
    <row r="280" spans="1:2" x14ac:dyDescent="0.25">
      <c r="A280">
        <v>279</v>
      </c>
      <c r="B280" t="s">
        <v>281</v>
      </c>
    </row>
    <row r="281" spans="1:2" x14ac:dyDescent="0.25">
      <c r="A281">
        <v>280</v>
      </c>
      <c r="B281" t="s">
        <v>282</v>
      </c>
    </row>
    <row r="282" spans="1:2" x14ac:dyDescent="0.25">
      <c r="A282">
        <v>281</v>
      </c>
      <c r="B282" t="s">
        <v>283</v>
      </c>
    </row>
    <row r="283" spans="1:2" x14ac:dyDescent="0.25">
      <c r="A283">
        <v>282</v>
      </c>
      <c r="B283" t="s">
        <v>284</v>
      </c>
    </row>
    <row r="284" spans="1:2" x14ac:dyDescent="0.25">
      <c r="A284">
        <v>283</v>
      </c>
      <c r="B284" t="s">
        <v>285</v>
      </c>
    </row>
    <row r="285" spans="1:2" x14ac:dyDescent="0.25">
      <c r="A285">
        <v>284</v>
      </c>
      <c r="B285" t="s">
        <v>286</v>
      </c>
    </row>
    <row r="286" spans="1:2" x14ac:dyDescent="0.25">
      <c r="A286">
        <v>285</v>
      </c>
      <c r="B286" t="s">
        <v>287</v>
      </c>
    </row>
    <row r="287" spans="1:2" x14ac:dyDescent="0.25">
      <c r="A287">
        <v>286</v>
      </c>
      <c r="B287" t="s">
        <v>288</v>
      </c>
    </row>
    <row r="288" spans="1:2" x14ac:dyDescent="0.25">
      <c r="A288">
        <v>287</v>
      </c>
      <c r="B288" t="s">
        <v>289</v>
      </c>
    </row>
    <row r="289" spans="1:2" x14ac:dyDescent="0.25">
      <c r="A289">
        <v>288</v>
      </c>
      <c r="B289" t="s">
        <v>290</v>
      </c>
    </row>
    <row r="290" spans="1:2" x14ac:dyDescent="0.25">
      <c r="A290">
        <v>289</v>
      </c>
      <c r="B290" t="s">
        <v>291</v>
      </c>
    </row>
    <row r="291" spans="1:2" x14ac:dyDescent="0.25">
      <c r="A291">
        <v>290</v>
      </c>
      <c r="B291" t="s">
        <v>292</v>
      </c>
    </row>
    <row r="292" spans="1:2" x14ac:dyDescent="0.25">
      <c r="A292">
        <v>291</v>
      </c>
      <c r="B292" t="s">
        <v>293</v>
      </c>
    </row>
    <row r="293" spans="1:2" x14ac:dyDescent="0.25">
      <c r="A293">
        <v>292</v>
      </c>
      <c r="B293" t="s">
        <v>294</v>
      </c>
    </row>
    <row r="294" spans="1:2" x14ac:dyDescent="0.25">
      <c r="A294">
        <v>293</v>
      </c>
      <c r="B294" t="s">
        <v>295</v>
      </c>
    </row>
    <row r="295" spans="1:2" x14ac:dyDescent="0.25">
      <c r="A295">
        <v>294</v>
      </c>
      <c r="B295" t="s">
        <v>296</v>
      </c>
    </row>
    <row r="296" spans="1:2" x14ac:dyDescent="0.25">
      <c r="A296">
        <v>295</v>
      </c>
      <c r="B296" t="s">
        <v>297</v>
      </c>
    </row>
    <row r="297" spans="1:2" x14ac:dyDescent="0.25">
      <c r="A297">
        <v>296</v>
      </c>
      <c r="B297" t="s">
        <v>298</v>
      </c>
    </row>
    <row r="298" spans="1:2" x14ac:dyDescent="0.25">
      <c r="A298">
        <v>297</v>
      </c>
      <c r="B298" t="s">
        <v>299</v>
      </c>
    </row>
    <row r="299" spans="1:2" x14ac:dyDescent="0.25">
      <c r="A299">
        <v>298</v>
      </c>
      <c r="B299" t="s">
        <v>300</v>
      </c>
    </row>
    <row r="300" spans="1:2" x14ac:dyDescent="0.25">
      <c r="A300">
        <v>299</v>
      </c>
      <c r="B300" t="s">
        <v>301</v>
      </c>
    </row>
    <row r="301" spans="1:2" x14ac:dyDescent="0.25">
      <c r="A301">
        <v>300</v>
      </c>
      <c r="B301" t="s">
        <v>302</v>
      </c>
    </row>
    <row r="302" spans="1:2" x14ac:dyDescent="0.25">
      <c r="A302">
        <v>301</v>
      </c>
      <c r="B302" t="s">
        <v>303</v>
      </c>
    </row>
    <row r="303" spans="1:2" x14ac:dyDescent="0.25">
      <c r="A303">
        <v>302</v>
      </c>
      <c r="B303" t="s">
        <v>304</v>
      </c>
    </row>
    <row r="304" spans="1:2" x14ac:dyDescent="0.25">
      <c r="A304">
        <v>303</v>
      </c>
      <c r="B304" t="s">
        <v>305</v>
      </c>
    </row>
    <row r="305" spans="1:2" x14ac:dyDescent="0.25">
      <c r="A305">
        <v>304</v>
      </c>
      <c r="B305" t="s">
        <v>306</v>
      </c>
    </row>
    <row r="306" spans="1:2" x14ac:dyDescent="0.25">
      <c r="A306">
        <v>305</v>
      </c>
      <c r="B306" t="s">
        <v>307</v>
      </c>
    </row>
    <row r="307" spans="1:2" x14ac:dyDescent="0.25">
      <c r="A307">
        <v>306</v>
      </c>
      <c r="B307" t="s">
        <v>308</v>
      </c>
    </row>
    <row r="308" spans="1:2" x14ac:dyDescent="0.25">
      <c r="A308">
        <v>307</v>
      </c>
      <c r="B308" t="s">
        <v>309</v>
      </c>
    </row>
    <row r="309" spans="1:2" x14ac:dyDescent="0.25">
      <c r="A309">
        <v>308</v>
      </c>
      <c r="B309" t="s">
        <v>310</v>
      </c>
    </row>
    <row r="310" spans="1:2" x14ac:dyDescent="0.25">
      <c r="A310">
        <v>309</v>
      </c>
      <c r="B310" t="s">
        <v>311</v>
      </c>
    </row>
    <row r="311" spans="1:2" x14ac:dyDescent="0.25">
      <c r="A311">
        <v>310</v>
      </c>
      <c r="B311" t="s">
        <v>312</v>
      </c>
    </row>
    <row r="312" spans="1:2" x14ac:dyDescent="0.25">
      <c r="A312">
        <v>311</v>
      </c>
      <c r="B312" t="s">
        <v>313</v>
      </c>
    </row>
    <row r="313" spans="1:2" x14ac:dyDescent="0.25">
      <c r="A313">
        <v>312</v>
      </c>
      <c r="B313" t="s">
        <v>314</v>
      </c>
    </row>
    <row r="314" spans="1:2" x14ac:dyDescent="0.25">
      <c r="A314">
        <v>313</v>
      </c>
      <c r="B314" t="s">
        <v>315</v>
      </c>
    </row>
    <row r="315" spans="1:2" x14ac:dyDescent="0.25">
      <c r="A315">
        <v>314</v>
      </c>
      <c r="B315" t="s">
        <v>316</v>
      </c>
    </row>
    <row r="316" spans="1:2" x14ac:dyDescent="0.25">
      <c r="A316">
        <v>315</v>
      </c>
      <c r="B316" t="s">
        <v>317</v>
      </c>
    </row>
    <row r="317" spans="1:2" x14ac:dyDescent="0.25">
      <c r="A317">
        <v>316</v>
      </c>
      <c r="B317" t="s">
        <v>318</v>
      </c>
    </row>
    <row r="318" spans="1:2" x14ac:dyDescent="0.25">
      <c r="A318">
        <v>317</v>
      </c>
      <c r="B318" t="s">
        <v>319</v>
      </c>
    </row>
    <row r="319" spans="1:2" x14ac:dyDescent="0.25">
      <c r="A319">
        <v>318</v>
      </c>
      <c r="B319" t="s">
        <v>320</v>
      </c>
    </row>
    <row r="320" spans="1:2" x14ac:dyDescent="0.25">
      <c r="A320">
        <v>319</v>
      </c>
      <c r="B320" t="s">
        <v>321</v>
      </c>
    </row>
    <row r="321" spans="1:2" x14ac:dyDescent="0.25">
      <c r="A321">
        <v>320</v>
      </c>
      <c r="B321" t="s">
        <v>322</v>
      </c>
    </row>
    <row r="322" spans="1:2" x14ac:dyDescent="0.25">
      <c r="A322">
        <v>321</v>
      </c>
      <c r="B322" t="s">
        <v>323</v>
      </c>
    </row>
    <row r="323" spans="1:2" x14ac:dyDescent="0.25">
      <c r="A323">
        <v>322</v>
      </c>
      <c r="B323" t="s">
        <v>324</v>
      </c>
    </row>
    <row r="324" spans="1:2" x14ac:dyDescent="0.25">
      <c r="A324">
        <v>323</v>
      </c>
      <c r="B324" t="s">
        <v>325</v>
      </c>
    </row>
    <row r="325" spans="1:2" x14ac:dyDescent="0.25">
      <c r="A325">
        <v>324</v>
      </c>
      <c r="B325" t="s">
        <v>326</v>
      </c>
    </row>
    <row r="326" spans="1:2" x14ac:dyDescent="0.25">
      <c r="A326">
        <v>325</v>
      </c>
      <c r="B326" t="s">
        <v>327</v>
      </c>
    </row>
    <row r="327" spans="1:2" x14ac:dyDescent="0.25">
      <c r="A327">
        <v>326</v>
      </c>
      <c r="B327" t="s">
        <v>328</v>
      </c>
    </row>
    <row r="328" spans="1:2" x14ac:dyDescent="0.25">
      <c r="A328">
        <v>327</v>
      </c>
      <c r="B328" t="s">
        <v>329</v>
      </c>
    </row>
    <row r="329" spans="1:2" x14ac:dyDescent="0.25">
      <c r="A329">
        <v>328</v>
      </c>
      <c r="B329" t="s">
        <v>330</v>
      </c>
    </row>
    <row r="330" spans="1:2" x14ac:dyDescent="0.25">
      <c r="A330">
        <v>329</v>
      </c>
      <c r="B330" t="s">
        <v>331</v>
      </c>
    </row>
    <row r="331" spans="1:2" x14ac:dyDescent="0.25">
      <c r="A331">
        <v>330</v>
      </c>
      <c r="B331" t="s">
        <v>332</v>
      </c>
    </row>
    <row r="332" spans="1:2" x14ac:dyDescent="0.25">
      <c r="A332">
        <v>331</v>
      </c>
      <c r="B332" t="s">
        <v>333</v>
      </c>
    </row>
    <row r="333" spans="1:2" x14ac:dyDescent="0.25">
      <c r="A333">
        <v>332</v>
      </c>
      <c r="B333" t="s">
        <v>334</v>
      </c>
    </row>
    <row r="334" spans="1:2" x14ac:dyDescent="0.25">
      <c r="A334">
        <v>333</v>
      </c>
      <c r="B334" t="s">
        <v>335</v>
      </c>
    </row>
    <row r="335" spans="1:2" x14ac:dyDescent="0.25">
      <c r="A335">
        <v>334</v>
      </c>
      <c r="B335" t="s">
        <v>336</v>
      </c>
    </row>
    <row r="336" spans="1:2" x14ac:dyDescent="0.25">
      <c r="A336">
        <v>335</v>
      </c>
      <c r="B336" t="s">
        <v>337</v>
      </c>
    </row>
    <row r="337" spans="1:2" x14ac:dyDescent="0.25">
      <c r="A337">
        <v>336</v>
      </c>
      <c r="B337" t="s">
        <v>338</v>
      </c>
    </row>
    <row r="338" spans="1:2" x14ac:dyDescent="0.25">
      <c r="A338">
        <v>337</v>
      </c>
      <c r="B338" t="s">
        <v>339</v>
      </c>
    </row>
    <row r="339" spans="1:2" x14ac:dyDescent="0.25">
      <c r="A339">
        <v>338</v>
      </c>
      <c r="B339" t="s">
        <v>340</v>
      </c>
    </row>
    <row r="340" spans="1:2" x14ac:dyDescent="0.25">
      <c r="A340">
        <v>339</v>
      </c>
      <c r="B340" t="s">
        <v>341</v>
      </c>
    </row>
    <row r="341" spans="1:2" x14ac:dyDescent="0.25">
      <c r="A341">
        <v>340</v>
      </c>
      <c r="B341" t="s">
        <v>342</v>
      </c>
    </row>
    <row r="342" spans="1:2" x14ac:dyDescent="0.25">
      <c r="A342">
        <v>341</v>
      </c>
      <c r="B342" t="s">
        <v>343</v>
      </c>
    </row>
    <row r="343" spans="1:2" x14ac:dyDescent="0.25">
      <c r="A343">
        <v>342</v>
      </c>
      <c r="B343" t="s">
        <v>344</v>
      </c>
    </row>
    <row r="344" spans="1:2" x14ac:dyDescent="0.25">
      <c r="A344">
        <v>343</v>
      </c>
      <c r="B344" t="s">
        <v>345</v>
      </c>
    </row>
    <row r="345" spans="1:2" x14ac:dyDescent="0.25">
      <c r="A345">
        <v>344</v>
      </c>
      <c r="B345" t="s">
        <v>346</v>
      </c>
    </row>
    <row r="346" spans="1:2" x14ac:dyDescent="0.25">
      <c r="A346">
        <v>345</v>
      </c>
      <c r="B346" t="s">
        <v>347</v>
      </c>
    </row>
    <row r="347" spans="1:2" x14ac:dyDescent="0.25">
      <c r="A347">
        <v>346</v>
      </c>
      <c r="B347" t="s">
        <v>348</v>
      </c>
    </row>
    <row r="348" spans="1:2" x14ac:dyDescent="0.25">
      <c r="A348">
        <v>347</v>
      </c>
      <c r="B348" t="s">
        <v>349</v>
      </c>
    </row>
    <row r="349" spans="1:2" x14ac:dyDescent="0.25">
      <c r="A349">
        <v>348</v>
      </c>
      <c r="B349" t="s">
        <v>350</v>
      </c>
    </row>
    <row r="350" spans="1:2" x14ac:dyDescent="0.25">
      <c r="A350">
        <v>349</v>
      </c>
      <c r="B350" t="s">
        <v>351</v>
      </c>
    </row>
    <row r="351" spans="1:2" x14ac:dyDescent="0.25">
      <c r="A351">
        <v>350</v>
      </c>
      <c r="B351" t="s">
        <v>352</v>
      </c>
    </row>
    <row r="352" spans="1:2" x14ac:dyDescent="0.25">
      <c r="A352">
        <v>351</v>
      </c>
      <c r="B352" t="s">
        <v>353</v>
      </c>
    </row>
    <row r="353" spans="1:2" x14ac:dyDescent="0.25">
      <c r="A353">
        <v>352</v>
      </c>
      <c r="B353" t="s">
        <v>354</v>
      </c>
    </row>
    <row r="354" spans="1:2" x14ac:dyDescent="0.25">
      <c r="A354">
        <v>353</v>
      </c>
      <c r="B354" t="s">
        <v>355</v>
      </c>
    </row>
    <row r="355" spans="1:2" x14ac:dyDescent="0.25">
      <c r="A355">
        <v>354</v>
      </c>
      <c r="B355" t="s">
        <v>356</v>
      </c>
    </row>
    <row r="356" spans="1:2" x14ac:dyDescent="0.25">
      <c r="A356">
        <v>355</v>
      </c>
      <c r="B356" t="s">
        <v>357</v>
      </c>
    </row>
    <row r="357" spans="1:2" x14ac:dyDescent="0.25">
      <c r="A357">
        <v>356</v>
      </c>
      <c r="B357" t="s">
        <v>358</v>
      </c>
    </row>
    <row r="358" spans="1:2" x14ac:dyDescent="0.25">
      <c r="A358">
        <v>357</v>
      </c>
      <c r="B358" t="s">
        <v>359</v>
      </c>
    </row>
    <row r="359" spans="1:2" x14ac:dyDescent="0.25">
      <c r="A359">
        <v>358</v>
      </c>
      <c r="B359" t="s">
        <v>360</v>
      </c>
    </row>
    <row r="360" spans="1:2" x14ac:dyDescent="0.25">
      <c r="A360">
        <v>359</v>
      </c>
      <c r="B360" t="s">
        <v>361</v>
      </c>
    </row>
    <row r="361" spans="1:2" x14ac:dyDescent="0.25">
      <c r="A361">
        <v>360</v>
      </c>
      <c r="B361" t="s">
        <v>362</v>
      </c>
    </row>
    <row r="362" spans="1:2" x14ac:dyDescent="0.25">
      <c r="A362">
        <v>361</v>
      </c>
      <c r="B362" t="s">
        <v>363</v>
      </c>
    </row>
    <row r="363" spans="1:2" x14ac:dyDescent="0.25">
      <c r="A363">
        <v>362</v>
      </c>
      <c r="B363" t="s">
        <v>364</v>
      </c>
    </row>
    <row r="364" spans="1:2" x14ac:dyDescent="0.25">
      <c r="A364">
        <v>363</v>
      </c>
      <c r="B364" t="s">
        <v>365</v>
      </c>
    </row>
    <row r="365" spans="1:2" x14ac:dyDescent="0.25">
      <c r="A365">
        <v>364</v>
      </c>
      <c r="B365" t="s">
        <v>366</v>
      </c>
    </row>
    <row r="366" spans="1:2" x14ac:dyDescent="0.25">
      <c r="A366">
        <v>365</v>
      </c>
      <c r="B366" t="s">
        <v>367</v>
      </c>
    </row>
    <row r="367" spans="1:2" x14ac:dyDescent="0.25">
      <c r="A367">
        <v>366</v>
      </c>
      <c r="B367" t="s">
        <v>368</v>
      </c>
    </row>
    <row r="368" spans="1:2" x14ac:dyDescent="0.25">
      <c r="A368">
        <v>367</v>
      </c>
      <c r="B368" t="s">
        <v>369</v>
      </c>
    </row>
    <row r="369" spans="1:2" x14ac:dyDescent="0.25">
      <c r="A369">
        <v>368</v>
      </c>
      <c r="B369" t="s">
        <v>370</v>
      </c>
    </row>
    <row r="370" spans="1:2" x14ac:dyDescent="0.25">
      <c r="A370">
        <v>369</v>
      </c>
      <c r="B370" t="s">
        <v>371</v>
      </c>
    </row>
    <row r="371" spans="1:2" x14ac:dyDescent="0.25">
      <c r="A371">
        <v>370</v>
      </c>
      <c r="B371" t="s">
        <v>372</v>
      </c>
    </row>
    <row r="372" spans="1:2" x14ac:dyDescent="0.25">
      <c r="A372">
        <v>371</v>
      </c>
      <c r="B372" t="s">
        <v>373</v>
      </c>
    </row>
    <row r="373" spans="1:2" x14ac:dyDescent="0.25">
      <c r="A373">
        <v>372</v>
      </c>
      <c r="B373" t="s">
        <v>374</v>
      </c>
    </row>
    <row r="374" spans="1:2" x14ac:dyDescent="0.25">
      <c r="A374">
        <v>373</v>
      </c>
      <c r="B374" t="s">
        <v>375</v>
      </c>
    </row>
    <row r="375" spans="1:2" x14ac:dyDescent="0.25">
      <c r="A375">
        <v>374</v>
      </c>
      <c r="B375" t="s">
        <v>376</v>
      </c>
    </row>
    <row r="376" spans="1:2" x14ac:dyDescent="0.25">
      <c r="A376">
        <v>375</v>
      </c>
      <c r="B376" t="s">
        <v>377</v>
      </c>
    </row>
    <row r="377" spans="1:2" x14ac:dyDescent="0.25">
      <c r="A377">
        <v>376</v>
      </c>
      <c r="B377" t="s">
        <v>378</v>
      </c>
    </row>
    <row r="378" spans="1:2" x14ac:dyDescent="0.25">
      <c r="A378">
        <v>377</v>
      </c>
      <c r="B378" t="s">
        <v>379</v>
      </c>
    </row>
    <row r="379" spans="1:2" x14ac:dyDescent="0.25">
      <c r="A379">
        <v>378</v>
      </c>
      <c r="B379" t="s">
        <v>380</v>
      </c>
    </row>
    <row r="380" spans="1:2" x14ac:dyDescent="0.25">
      <c r="A380">
        <v>379</v>
      </c>
      <c r="B380" t="s">
        <v>381</v>
      </c>
    </row>
    <row r="381" spans="1:2" x14ac:dyDescent="0.25">
      <c r="A381">
        <v>380</v>
      </c>
      <c r="B381" t="s">
        <v>382</v>
      </c>
    </row>
    <row r="382" spans="1:2" x14ac:dyDescent="0.25">
      <c r="A382">
        <v>381</v>
      </c>
      <c r="B382" t="s">
        <v>383</v>
      </c>
    </row>
    <row r="383" spans="1:2" x14ac:dyDescent="0.25">
      <c r="A383">
        <v>382</v>
      </c>
      <c r="B383" t="s">
        <v>384</v>
      </c>
    </row>
    <row r="384" spans="1:2" x14ac:dyDescent="0.25">
      <c r="A384">
        <v>383</v>
      </c>
      <c r="B384" t="s">
        <v>385</v>
      </c>
    </row>
    <row r="385" spans="1:2" x14ac:dyDescent="0.25">
      <c r="A385">
        <v>384</v>
      </c>
      <c r="B385" t="s">
        <v>386</v>
      </c>
    </row>
    <row r="386" spans="1:2" x14ac:dyDescent="0.25">
      <c r="A386">
        <v>385</v>
      </c>
      <c r="B386" t="s">
        <v>387</v>
      </c>
    </row>
    <row r="387" spans="1:2" x14ac:dyDescent="0.25">
      <c r="A387">
        <v>386</v>
      </c>
      <c r="B387" t="s">
        <v>388</v>
      </c>
    </row>
    <row r="388" spans="1:2" x14ac:dyDescent="0.25">
      <c r="A388">
        <v>387</v>
      </c>
      <c r="B388" t="s">
        <v>389</v>
      </c>
    </row>
    <row r="389" spans="1:2" x14ac:dyDescent="0.25">
      <c r="A389">
        <v>388</v>
      </c>
      <c r="B389" t="s">
        <v>390</v>
      </c>
    </row>
    <row r="390" spans="1:2" x14ac:dyDescent="0.25">
      <c r="A390">
        <v>389</v>
      </c>
      <c r="B390" t="s">
        <v>391</v>
      </c>
    </row>
    <row r="391" spans="1:2" x14ac:dyDescent="0.25">
      <c r="A391">
        <v>390</v>
      </c>
      <c r="B391" t="s">
        <v>392</v>
      </c>
    </row>
    <row r="392" spans="1:2" x14ac:dyDescent="0.25">
      <c r="A392">
        <v>391</v>
      </c>
      <c r="B392" t="s">
        <v>393</v>
      </c>
    </row>
    <row r="393" spans="1:2" x14ac:dyDescent="0.25">
      <c r="A393">
        <v>392</v>
      </c>
      <c r="B393" t="s">
        <v>394</v>
      </c>
    </row>
    <row r="394" spans="1:2" x14ac:dyDescent="0.25">
      <c r="A394">
        <v>393</v>
      </c>
      <c r="B394" t="s">
        <v>395</v>
      </c>
    </row>
    <row r="395" spans="1:2" x14ac:dyDescent="0.25">
      <c r="A395">
        <v>394</v>
      </c>
      <c r="B395" t="s">
        <v>396</v>
      </c>
    </row>
    <row r="396" spans="1:2" x14ac:dyDescent="0.25">
      <c r="A396">
        <v>395</v>
      </c>
      <c r="B396" t="s">
        <v>397</v>
      </c>
    </row>
    <row r="397" spans="1:2" x14ac:dyDescent="0.25">
      <c r="A397">
        <v>396</v>
      </c>
      <c r="B397" t="s">
        <v>398</v>
      </c>
    </row>
    <row r="398" spans="1:2" x14ac:dyDescent="0.25">
      <c r="A398">
        <v>397</v>
      </c>
      <c r="B398" t="s">
        <v>399</v>
      </c>
    </row>
    <row r="399" spans="1:2" x14ac:dyDescent="0.25">
      <c r="A399">
        <v>398</v>
      </c>
      <c r="B399" t="s">
        <v>400</v>
      </c>
    </row>
    <row r="400" spans="1:2" x14ac:dyDescent="0.25">
      <c r="A400">
        <v>399</v>
      </c>
      <c r="B400" t="s">
        <v>401</v>
      </c>
    </row>
    <row r="401" spans="1:2" x14ac:dyDescent="0.25">
      <c r="A401">
        <v>400</v>
      </c>
      <c r="B401" t="s">
        <v>402</v>
      </c>
    </row>
    <row r="402" spans="1:2" x14ac:dyDescent="0.25">
      <c r="A402">
        <v>401</v>
      </c>
      <c r="B402" t="s">
        <v>403</v>
      </c>
    </row>
    <row r="403" spans="1:2" x14ac:dyDescent="0.25">
      <c r="A403">
        <v>402</v>
      </c>
      <c r="B403" t="s">
        <v>404</v>
      </c>
    </row>
    <row r="404" spans="1:2" x14ac:dyDescent="0.25">
      <c r="A404">
        <v>403</v>
      </c>
      <c r="B404" t="s">
        <v>405</v>
      </c>
    </row>
    <row r="405" spans="1:2" x14ac:dyDescent="0.25">
      <c r="A405">
        <v>404</v>
      </c>
      <c r="B405" t="s">
        <v>406</v>
      </c>
    </row>
    <row r="406" spans="1:2" x14ac:dyDescent="0.25">
      <c r="A406">
        <v>405</v>
      </c>
      <c r="B406" t="s">
        <v>407</v>
      </c>
    </row>
    <row r="407" spans="1:2" x14ac:dyDescent="0.25">
      <c r="A407">
        <v>406</v>
      </c>
      <c r="B407" t="s">
        <v>408</v>
      </c>
    </row>
    <row r="408" spans="1:2" x14ac:dyDescent="0.25">
      <c r="A408">
        <v>407</v>
      </c>
      <c r="B408" t="s">
        <v>409</v>
      </c>
    </row>
    <row r="409" spans="1:2" x14ac:dyDescent="0.25">
      <c r="A409">
        <v>408</v>
      </c>
      <c r="B409" t="s">
        <v>410</v>
      </c>
    </row>
    <row r="410" spans="1:2" x14ac:dyDescent="0.25">
      <c r="A410">
        <v>409</v>
      </c>
      <c r="B410" t="s">
        <v>411</v>
      </c>
    </row>
    <row r="411" spans="1:2" x14ac:dyDescent="0.25">
      <c r="A411">
        <v>410</v>
      </c>
      <c r="B411" t="s">
        <v>412</v>
      </c>
    </row>
    <row r="412" spans="1:2" x14ac:dyDescent="0.25">
      <c r="A412">
        <v>411</v>
      </c>
      <c r="B412" t="s">
        <v>413</v>
      </c>
    </row>
    <row r="413" spans="1:2" x14ac:dyDescent="0.25">
      <c r="A413">
        <v>412</v>
      </c>
      <c r="B413" t="s">
        <v>414</v>
      </c>
    </row>
    <row r="414" spans="1:2" x14ac:dyDescent="0.25">
      <c r="A414">
        <v>413</v>
      </c>
      <c r="B414" t="s">
        <v>415</v>
      </c>
    </row>
    <row r="415" spans="1:2" x14ac:dyDescent="0.25">
      <c r="A415">
        <v>414</v>
      </c>
      <c r="B415" t="s">
        <v>416</v>
      </c>
    </row>
    <row r="416" spans="1:2" x14ac:dyDescent="0.25">
      <c r="A416">
        <v>415</v>
      </c>
      <c r="B416" t="s">
        <v>417</v>
      </c>
    </row>
    <row r="417" spans="1:2" x14ac:dyDescent="0.25">
      <c r="A417">
        <v>416</v>
      </c>
      <c r="B417" t="s">
        <v>418</v>
      </c>
    </row>
    <row r="418" spans="1:2" x14ac:dyDescent="0.25">
      <c r="A418">
        <v>417</v>
      </c>
      <c r="B418" t="s">
        <v>419</v>
      </c>
    </row>
    <row r="419" spans="1:2" x14ac:dyDescent="0.25">
      <c r="A419">
        <v>418</v>
      </c>
      <c r="B419" t="s">
        <v>420</v>
      </c>
    </row>
    <row r="420" spans="1:2" x14ac:dyDescent="0.25">
      <c r="A420">
        <v>419</v>
      </c>
      <c r="B420" t="s">
        <v>421</v>
      </c>
    </row>
    <row r="421" spans="1:2" x14ac:dyDescent="0.25">
      <c r="A421">
        <v>420</v>
      </c>
      <c r="B421" t="s">
        <v>422</v>
      </c>
    </row>
    <row r="422" spans="1:2" x14ac:dyDescent="0.25">
      <c r="A422">
        <v>421</v>
      </c>
      <c r="B422" t="s">
        <v>423</v>
      </c>
    </row>
    <row r="423" spans="1:2" x14ac:dyDescent="0.25">
      <c r="A423">
        <v>422</v>
      </c>
      <c r="B423" t="s">
        <v>424</v>
      </c>
    </row>
    <row r="424" spans="1:2" x14ac:dyDescent="0.25">
      <c r="A424">
        <v>423</v>
      </c>
      <c r="B424" t="s">
        <v>425</v>
      </c>
    </row>
    <row r="425" spans="1:2" x14ac:dyDescent="0.25">
      <c r="A425">
        <v>424</v>
      </c>
      <c r="B425" t="s">
        <v>426</v>
      </c>
    </row>
    <row r="426" spans="1:2" x14ac:dyDescent="0.25">
      <c r="A426">
        <v>425</v>
      </c>
      <c r="B426" t="s">
        <v>427</v>
      </c>
    </row>
    <row r="427" spans="1:2" x14ac:dyDescent="0.25">
      <c r="A427">
        <v>426</v>
      </c>
      <c r="B427" t="s">
        <v>428</v>
      </c>
    </row>
    <row r="428" spans="1:2" x14ac:dyDescent="0.25">
      <c r="A428">
        <v>427</v>
      </c>
      <c r="B428" t="s">
        <v>429</v>
      </c>
    </row>
    <row r="429" spans="1:2" x14ac:dyDescent="0.25">
      <c r="A429">
        <v>428</v>
      </c>
      <c r="B429" t="s">
        <v>430</v>
      </c>
    </row>
    <row r="430" spans="1:2" x14ac:dyDescent="0.25">
      <c r="A430">
        <v>429</v>
      </c>
      <c r="B430" t="s">
        <v>431</v>
      </c>
    </row>
    <row r="431" spans="1:2" x14ac:dyDescent="0.25">
      <c r="A431">
        <v>430</v>
      </c>
      <c r="B431" t="s">
        <v>432</v>
      </c>
    </row>
    <row r="432" spans="1:2" x14ac:dyDescent="0.25">
      <c r="A432">
        <v>431</v>
      </c>
      <c r="B432" t="s">
        <v>433</v>
      </c>
    </row>
    <row r="433" spans="1:2" x14ac:dyDescent="0.25">
      <c r="A433">
        <v>432</v>
      </c>
      <c r="B433" t="s">
        <v>434</v>
      </c>
    </row>
    <row r="434" spans="1:2" x14ac:dyDescent="0.25">
      <c r="A434">
        <v>433</v>
      </c>
      <c r="B434" t="s">
        <v>435</v>
      </c>
    </row>
    <row r="435" spans="1:2" x14ac:dyDescent="0.25">
      <c r="A435">
        <v>434</v>
      </c>
      <c r="B435" t="s">
        <v>436</v>
      </c>
    </row>
    <row r="436" spans="1:2" x14ac:dyDescent="0.25">
      <c r="A436">
        <v>435</v>
      </c>
      <c r="B436" t="s">
        <v>437</v>
      </c>
    </row>
    <row r="437" spans="1:2" x14ac:dyDescent="0.25">
      <c r="A437">
        <v>436</v>
      </c>
      <c r="B437" t="s">
        <v>438</v>
      </c>
    </row>
    <row r="438" spans="1:2" x14ac:dyDescent="0.25">
      <c r="A438">
        <v>437</v>
      </c>
      <c r="B438" t="s">
        <v>439</v>
      </c>
    </row>
    <row r="439" spans="1:2" x14ac:dyDescent="0.25">
      <c r="A439">
        <v>438</v>
      </c>
      <c r="B439" t="s">
        <v>440</v>
      </c>
    </row>
    <row r="440" spans="1:2" x14ac:dyDescent="0.25">
      <c r="A440">
        <v>439</v>
      </c>
      <c r="B440" t="s">
        <v>441</v>
      </c>
    </row>
    <row r="441" spans="1:2" x14ac:dyDescent="0.25">
      <c r="A441">
        <v>440</v>
      </c>
      <c r="B441" t="s">
        <v>442</v>
      </c>
    </row>
    <row r="442" spans="1:2" x14ac:dyDescent="0.25">
      <c r="A442">
        <v>441</v>
      </c>
      <c r="B442" t="s">
        <v>443</v>
      </c>
    </row>
    <row r="443" spans="1:2" x14ac:dyDescent="0.25">
      <c r="A443">
        <v>442</v>
      </c>
      <c r="B443" t="s">
        <v>444</v>
      </c>
    </row>
    <row r="444" spans="1:2" x14ac:dyDescent="0.25">
      <c r="A444">
        <v>443</v>
      </c>
      <c r="B444" t="s">
        <v>445</v>
      </c>
    </row>
    <row r="445" spans="1:2" x14ac:dyDescent="0.25">
      <c r="A445">
        <v>444</v>
      </c>
      <c r="B445" t="s">
        <v>446</v>
      </c>
    </row>
    <row r="446" spans="1:2" x14ac:dyDescent="0.25">
      <c r="A446">
        <v>445</v>
      </c>
      <c r="B446" t="s">
        <v>447</v>
      </c>
    </row>
    <row r="447" spans="1:2" x14ac:dyDescent="0.25">
      <c r="A447">
        <v>446</v>
      </c>
      <c r="B447" t="s">
        <v>448</v>
      </c>
    </row>
    <row r="448" spans="1:2" x14ac:dyDescent="0.25">
      <c r="A448">
        <v>447</v>
      </c>
      <c r="B448" t="s">
        <v>449</v>
      </c>
    </row>
    <row r="449" spans="1:2" x14ac:dyDescent="0.25">
      <c r="A449">
        <v>448</v>
      </c>
      <c r="B449" t="s">
        <v>450</v>
      </c>
    </row>
    <row r="450" spans="1:2" x14ac:dyDescent="0.25">
      <c r="A450">
        <v>449</v>
      </c>
      <c r="B450" t="s">
        <v>451</v>
      </c>
    </row>
    <row r="451" spans="1:2" x14ac:dyDescent="0.25">
      <c r="A451">
        <v>450</v>
      </c>
      <c r="B451" t="s">
        <v>452</v>
      </c>
    </row>
    <row r="452" spans="1:2" x14ac:dyDescent="0.25">
      <c r="A452">
        <v>451</v>
      </c>
      <c r="B452" t="s">
        <v>453</v>
      </c>
    </row>
    <row r="453" spans="1:2" x14ac:dyDescent="0.25">
      <c r="A453">
        <v>452</v>
      </c>
      <c r="B453" t="s">
        <v>454</v>
      </c>
    </row>
    <row r="454" spans="1:2" x14ac:dyDescent="0.25">
      <c r="A454">
        <v>453</v>
      </c>
      <c r="B454" t="s">
        <v>455</v>
      </c>
    </row>
    <row r="455" spans="1:2" x14ac:dyDescent="0.25">
      <c r="A455">
        <v>454</v>
      </c>
      <c r="B455" t="s">
        <v>456</v>
      </c>
    </row>
    <row r="456" spans="1:2" x14ac:dyDescent="0.25">
      <c r="A456">
        <v>455</v>
      </c>
      <c r="B456" t="s">
        <v>457</v>
      </c>
    </row>
    <row r="457" spans="1:2" x14ac:dyDescent="0.25">
      <c r="A457">
        <v>456</v>
      </c>
      <c r="B457" t="s">
        <v>458</v>
      </c>
    </row>
    <row r="458" spans="1:2" x14ac:dyDescent="0.25">
      <c r="A458">
        <v>457</v>
      </c>
      <c r="B458" t="s">
        <v>459</v>
      </c>
    </row>
    <row r="459" spans="1:2" x14ac:dyDescent="0.25">
      <c r="A459">
        <v>458</v>
      </c>
      <c r="B459" t="s">
        <v>460</v>
      </c>
    </row>
    <row r="460" spans="1:2" x14ac:dyDescent="0.25">
      <c r="A460">
        <v>459</v>
      </c>
      <c r="B460" t="s">
        <v>461</v>
      </c>
    </row>
    <row r="461" spans="1:2" x14ac:dyDescent="0.25">
      <c r="A461">
        <v>460</v>
      </c>
      <c r="B461" t="s">
        <v>462</v>
      </c>
    </row>
    <row r="462" spans="1:2" x14ac:dyDescent="0.25">
      <c r="A462">
        <v>461</v>
      </c>
      <c r="B462" t="s">
        <v>463</v>
      </c>
    </row>
    <row r="463" spans="1:2" x14ac:dyDescent="0.25">
      <c r="A463">
        <v>462</v>
      </c>
      <c r="B463" t="s">
        <v>464</v>
      </c>
    </row>
    <row r="464" spans="1:2" x14ac:dyDescent="0.25">
      <c r="A464">
        <v>463</v>
      </c>
      <c r="B464" t="s">
        <v>465</v>
      </c>
    </row>
    <row r="465" spans="1:2" x14ac:dyDescent="0.25">
      <c r="A465">
        <v>464</v>
      </c>
      <c r="B465" t="s">
        <v>466</v>
      </c>
    </row>
    <row r="466" spans="1:2" x14ac:dyDescent="0.25">
      <c r="A466">
        <v>465</v>
      </c>
      <c r="B466" t="s">
        <v>467</v>
      </c>
    </row>
    <row r="467" spans="1:2" x14ac:dyDescent="0.25">
      <c r="A467">
        <v>466</v>
      </c>
      <c r="B467" t="s">
        <v>468</v>
      </c>
    </row>
    <row r="468" spans="1:2" x14ac:dyDescent="0.25">
      <c r="A468">
        <v>467</v>
      </c>
      <c r="B468" t="s">
        <v>469</v>
      </c>
    </row>
    <row r="469" spans="1:2" x14ac:dyDescent="0.25">
      <c r="A469">
        <v>468</v>
      </c>
      <c r="B469" t="s">
        <v>470</v>
      </c>
    </row>
    <row r="470" spans="1:2" x14ac:dyDescent="0.25">
      <c r="A470">
        <v>469</v>
      </c>
      <c r="B470" t="s">
        <v>471</v>
      </c>
    </row>
    <row r="471" spans="1:2" x14ac:dyDescent="0.25">
      <c r="A471">
        <v>470</v>
      </c>
      <c r="B471" t="s">
        <v>472</v>
      </c>
    </row>
    <row r="472" spans="1:2" x14ac:dyDescent="0.25">
      <c r="A472">
        <v>471</v>
      </c>
      <c r="B472" t="s">
        <v>473</v>
      </c>
    </row>
    <row r="473" spans="1:2" x14ac:dyDescent="0.25">
      <c r="A473">
        <v>472</v>
      </c>
      <c r="B473" t="s">
        <v>474</v>
      </c>
    </row>
    <row r="474" spans="1:2" x14ac:dyDescent="0.25">
      <c r="A474">
        <v>473</v>
      </c>
      <c r="B474" t="s">
        <v>475</v>
      </c>
    </row>
    <row r="475" spans="1:2" x14ac:dyDescent="0.25">
      <c r="A475">
        <v>474</v>
      </c>
      <c r="B475" t="s">
        <v>476</v>
      </c>
    </row>
    <row r="476" spans="1:2" x14ac:dyDescent="0.25">
      <c r="A476">
        <v>475</v>
      </c>
      <c r="B476" t="s">
        <v>477</v>
      </c>
    </row>
    <row r="477" spans="1:2" x14ac:dyDescent="0.25">
      <c r="A477">
        <v>476</v>
      </c>
      <c r="B477" t="s">
        <v>478</v>
      </c>
    </row>
    <row r="478" spans="1:2" x14ac:dyDescent="0.25">
      <c r="A478">
        <v>477</v>
      </c>
      <c r="B478" t="s">
        <v>479</v>
      </c>
    </row>
    <row r="479" spans="1:2" x14ac:dyDescent="0.25">
      <c r="A479">
        <v>478</v>
      </c>
      <c r="B479" t="s">
        <v>480</v>
      </c>
    </row>
    <row r="480" spans="1:2" x14ac:dyDescent="0.25">
      <c r="A480">
        <v>479</v>
      </c>
      <c r="B480" t="s">
        <v>481</v>
      </c>
    </row>
    <row r="481" spans="1:2" x14ac:dyDescent="0.25">
      <c r="A481">
        <v>480</v>
      </c>
      <c r="B481" t="s">
        <v>482</v>
      </c>
    </row>
    <row r="482" spans="1:2" x14ac:dyDescent="0.25">
      <c r="A482">
        <v>481</v>
      </c>
      <c r="B482" t="s">
        <v>483</v>
      </c>
    </row>
    <row r="483" spans="1:2" x14ac:dyDescent="0.25">
      <c r="A483">
        <v>482</v>
      </c>
      <c r="B483" t="s">
        <v>484</v>
      </c>
    </row>
    <row r="484" spans="1:2" x14ac:dyDescent="0.25">
      <c r="A484">
        <v>483</v>
      </c>
      <c r="B484" t="s">
        <v>485</v>
      </c>
    </row>
    <row r="485" spans="1:2" x14ac:dyDescent="0.25">
      <c r="A485">
        <v>484</v>
      </c>
      <c r="B485" t="s">
        <v>486</v>
      </c>
    </row>
    <row r="486" spans="1:2" x14ac:dyDescent="0.25">
      <c r="A486">
        <v>485</v>
      </c>
      <c r="B486" t="s">
        <v>487</v>
      </c>
    </row>
    <row r="487" spans="1:2" x14ac:dyDescent="0.25">
      <c r="A487">
        <v>486</v>
      </c>
      <c r="B487" t="s">
        <v>488</v>
      </c>
    </row>
    <row r="488" spans="1:2" x14ac:dyDescent="0.25">
      <c r="A488">
        <v>487</v>
      </c>
      <c r="B488" t="s">
        <v>489</v>
      </c>
    </row>
    <row r="489" spans="1:2" x14ac:dyDescent="0.25">
      <c r="A489">
        <v>488</v>
      </c>
      <c r="B489" t="s">
        <v>490</v>
      </c>
    </row>
    <row r="490" spans="1:2" x14ac:dyDescent="0.25">
      <c r="A490">
        <v>489</v>
      </c>
      <c r="B490" t="s">
        <v>491</v>
      </c>
    </row>
    <row r="491" spans="1:2" x14ac:dyDescent="0.25">
      <c r="A491">
        <v>490</v>
      </c>
      <c r="B491" t="s">
        <v>492</v>
      </c>
    </row>
    <row r="492" spans="1:2" x14ac:dyDescent="0.25">
      <c r="A492">
        <v>491</v>
      </c>
      <c r="B492" t="s">
        <v>493</v>
      </c>
    </row>
    <row r="493" spans="1:2" x14ac:dyDescent="0.25">
      <c r="A493">
        <v>492</v>
      </c>
      <c r="B493" t="s">
        <v>494</v>
      </c>
    </row>
    <row r="494" spans="1:2" x14ac:dyDescent="0.25">
      <c r="A494">
        <v>493</v>
      </c>
      <c r="B494" t="s">
        <v>495</v>
      </c>
    </row>
    <row r="495" spans="1:2" x14ac:dyDescent="0.25">
      <c r="A495">
        <v>494</v>
      </c>
      <c r="B495" t="s">
        <v>496</v>
      </c>
    </row>
    <row r="496" spans="1:2" x14ac:dyDescent="0.25">
      <c r="A496">
        <v>495</v>
      </c>
      <c r="B496" t="s">
        <v>497</v>
      </c>
    </row>
    <row r="497" spans="1:2" x14ac:dyDescent="0.25">
      <c r="A497">
        <v>496</v>
      </c>
      <c r="B497" t="s">
        <v>498</v>
      </c>
    </row>
    <row r="498" spans="1:2" x14ac:dyDescent="0.25">
      <c r="A498">
        <v>497</v>
      </c>
      <c r="B498" t="s">
        <v>499</v>
      </c>
    </row>
    <row r="499" spans="1:2" x14ac:dyDescent="0.25">
      <c r="A499">
        <v>498</v>
      </c>
      <c r="B499" t="s">
        <v>500</v>
      </c>
    </row>
    <row r="500" spans="1:2" x14ac:dyDescent="0.25">
      <c r="A500">
        <v>499</v>
      </c>
      <c r="B500" t="s">
        <v>501</v>
      </c>
    </row>
    <row r="501" spans="1:2" x14ac:dyDescent="0.25">
      <c r="A501">
        <v>500</v>
      </c>
      <c r="B501" t="s">
        <v>502</v>
      </c>
    </row>
    <row r="502" spans="1:2" x14ac:dyDescent="0.25">
      <c r="A502">
        <v>501</v>
      </c>
      <c r="B502" t="s">
        <v>503</v>
      </c>
    </row>
    <row r="503" spans="1:2" x14ac:dyDescent="0.25">
      <c r="A503">
        <v>502</v>
      </c>
      <c r="B503" t="s">
        <v>504</v>
      </c>
    </row>
    <row r="504" spans="1:2" x14ac:dyDescent="0.25">
      <c r="A504">
        <v>503</v>
      </c>
      <c r="B504" t="s">
        <v>505</v>
      </c>
    </row>
    <row r="505" spans="1:2" x14ac:dyDescent="0.25">
      <c r="A505">
        <v>504</v>
      </c>
      <c r="B505" t="s">
        <v>506</v>
      </c>
    </row>
    <row r="506" spans="1:2" x14ac:dyDescent="0.25">
      <c r="A506">
        <v>505</v>
      </c>
      <c r="B506" t="s">
        <v>507</v>
      </c>
    </row>
    <row r="507" spans="1:2" x14ac:dyDescent="0.25">
      <c r="A507">
        <v>506</v>
      </c>
      <c r="B507" t="s">
        <v>508</v>
      </c>
    </row>
    <row r="508" spans="1:2" x14ac:dyDescent="0.25">
      <c r="A508">
        <v>507</v>
      </c>
      <c r="B508" t="s">
        <v>509</v>
      </c>
    </row>
    <row r="509" spans="1:2" x14ac:dyDescent="0.25">
      <c r="A509">
        <v>508</v>
      </c>
      <c r="B509" t="s">
        <v>510</v>
      </c>
    </row>
    <row r="510" spans="1:2" x14ac:dyDescent="0.25">
      <c r="A510">
        <v>509</v>
      </c>
      <c r="B510" t="s">
        <v>511</v>
      </c>
    </row>
    <row r="511" spans="1:2" x14ac:dyDescent="0.25">
      <c r="A511">
        <v>510</v>
      </c>
      <c r="B511" t="s">
        <v>512</v>
      </c>
    </row>
    <row r="512" spans="1:2" x14ac:dyDescent="0.25">
      <c r="A512">
        <v>511</v>
      </c>
      <c r="B512" t="s">
        <v>513</v>
      </c>
    </row>
    <row r="513" spans="1:2" x14ac:dyDescent="0.25">
      <c r="A513">
        <v>512</v>
      </c>
      <c r="B513" t="s">
        <v>514</v>
      </c>
    </row>
    <row r="514" spans="1:2" x14ac:dyDescent="0.25">
      <c r="A514">
        <v>513</v>
      </c>
      <c r="B514" t="s">
        <v>515</v>
      </c>
    </row>
    <row r="515" spans="1:2" x14ac:dyDescent="0.25">
      <c r="A515">
        <v>514</v>
      </c>
      <c r="B515" t="s">
        <v>516</v>
      </c>
    </row>
    <row r="516" spans="1:2" x14ac:dyDescent="0.25">
      <c r="A516">
        <v>515</v>
      </c>
      <c r="B516" t="s">
        <v>517</v>
      </c>
    </row>
    <row r="517" spans="1:2" x14ac:dyDescent="0.25">
      <c r="A517">
        <v>516</v>
      </c>
      <c r="B517" t="s">
        <v>518</v>
      </c>
    </row>
    <row r="518" spans="1:2" x14ac:dyDescent="0.25">
      <c r="A518">
        <v>517</v>
      </c>
      <c r="B518" t="s">
        <v>519</v>
      </c>
    </row>
    <row r="519" spans="1:2" x14ac:dyDescent="0.25">
      <c r="A519">
        <v>518</v>
      </c>
      <c r="B519" t="s">
        <v>520</v>
      </c>
    </row>
    <row r="520" spans="1:2" x14ac:dyDescent="0.25">
      <c r="A520">
        <v>519</v>
      </c>
      <c r="B520" t="s">
        <v>521</v>
      </c>
    </row>
    <row r="521" spans="1:2" x14ac:dyDescent="0.25">
      <c r="A521">
        <v>520</v>
      </c>
      <c r="B521" t="s">
        <v>522</v>
      </c>
    </row>
    <row r="522" spans="1:2" x14ac:dyDescent="0.25">
      <c r="A522">
        <v>521</v>
      </c>
      <c r="B522" t="s">
        <v>523</v>
      </c>
    </row>
    <row r="523" spans="1:2" x14ac:dyDescent="0.25">
      <c r="A523">
        <v>522</v>
      </c>
      <c r="B523" t="s">
        <v>524</v>
      </c>
    </row>
    <row r="524" spans="1:2" x14ac:dyDescent="0.25">
      <c r="A524">
        <v>523</v>
      </c>
      <c r="B524" t="s">
        <v>525</v>
      </c>
    </row>
    <row r="525" spans="1:2" x14ac:dyDescent="0.25">
      <c r="A525">
        <v>524</v>
      </c>
      <c r="B525" t="s">
        <v>526</v>
      </c>
    </row>
    <row r="526" spans="1:2" x14ac:dyDescent="0.25">
      <c r="A526">
        <v>525</v>
      </c>
      <c r="B526" t="s">
        <v>527</v>
      </c>
    </row>
    <row r="527" spans="1:2" x14ac:dyDescent="0.25">
      <c r="A527">
        <v>526</v>
      </c>
      <c r="B527" t="s">
        <v>528</v>
      </c>
    </row>
    <row r="528" spans="1:2" x14ac:dyDescent="0.25">
      <c r="A528">
        <v>527</v>
      </c>
      <c r="B528" t="s">
        <v>529</v>
      </c>
    </row>
    <row r="529" spans="1:2" x14ac:dyDescent="0.25">
      <c r="A529">
        <v>528</v>
      </c>
      <c r="B529" t="s">
        <v>530</v>
      </c>
    </row>
    <row r="530" spans="1:2" x14ac:dyDescent="0.25">
      <c r="A530">
        <v>529</v>
      </c>
      <c r="B530" t="s">
        <v>531</v>
      </c>
    </row>
    <row r="531" spans="1:2" x14ac:dyDescent="0.25">
      <c r="A531">
        <v>530</v>
      </c>
      <c r="B531" t="s">
        <v>532</v>
      </c>
    </row>
    <row r="532" spans="1:2" x14ac:dyDescent="0.25">
      <c r="A532">
        <v>531</v>
      </c>
      <c r="B532" t="s">
        <v>533</v>
      </c>
    </row>
    <row r="533" spans="1:2" x14ac:dyDescent="0.25">
      <c r="A533">
        <v>532</v>
      </c>
      <c r="B533" t="s">
        <v>534</v>
      </c>
    </row>
    <row r="534" spans="1:2" x14ac:dyDescent="0.25">
      <c r="A534">
        <v>533</v>
      </c>
      <c r="B534" t="s">
        <v>535</v>
      </c>
    </row>
    <row r="535" spans="1:2" x14ac:dyDescent="0.25">
      <c r="A535">
        <v>534</v>
      </c>
      <c r="B535" t="s">
        <v>536</v>
      </c>
    </row>
    <row r="536" spans="1:2" x14ac:dyDescent="0.25">
      <c r="A536">
        <v>535</v>
      </c>
      <c r="B536" t="s">
        <v>537</v>
      </c>
    </row>
    <row r="537" spans="1:2" x14ac:dyDescent="0.25">
      <c r="A537">
        <v>536</v>
      </c>
      <c r="B537" t="s">
        <v>538</v>
      </c>
    </row>
    <row r="538" spans="1:2" x14ac:dyDescent="0.25">
      <c r="A538">
        <v>537</v>
      </c>
      <c r="B538" t="s">
        <v>539</v>
      </c>
    </row>
    <row r="539" spans="1:2" x14ac:dyDescent="0.25">
      <c r="A539">
        <v>538</v>
      </c>
      <c r="B539" t="s">
        <v>540</v>
      </c>
    </row>
    <row r="540" spans="1:2" x14ac:dyDescent="0.25">
      <c r="A540">
        <v>539</v>
      </c>
      <c r="B540" t="s">
        <v>541</v>
      </c>
    </row>
    <row r="541" spans="1:2" x14ac:dyDescent="0.25">
      <c r="A541">
        <v>540</v>
      </c>
      <c r="B541" t="s">
        <v>542</v>
      </c>
    </row>
    <row r="542" spans="1:2" x14ac:dyDescent="0.25">
      <c r="A542">
        <v>541</v>
      </c>
      <c r="B542" t="s">
        <v>543</v>
      </c>
    </row>
    <row r="543" spans="1:2" x14ac:dyDescent="0.25">
      <c r="A543">
        <v>542</v>
      </c>
      <c r="B543" t="s">
        <v>544</v>
      </c>
    </row>
    <row r="544" spans="1:2" x14ac:dyDescent="0.25">
      <c r="A544">
        <v>543</v>
      </c>
      <c r="B544" t="s">
        <v>545</v>
      </c>
    </row>
    <row r="545" spans="1:2" x14ac:dyDescent="0.25">
      <c r="A545">
        <v>544</v>
      </c>
      <c r="B545" t="s">
        <v>546</v>
      </c>
    </row>
    <row r="546" spans="1:2" x14ac:dyDescent="0.25">
      <c r="A546">
        <v>545</v>
      </c>
      <c r="B546" t="s">
        <v>547</v>
      </c>
    </row>
    <row r="547" spans="1:2" x14ac:dyDescent="0.25">
      <c r="A547">
        <v>546</v>
      </c>
      <c r="B547" t="s">
        <v>548</v>
      </c>
    </row>
    <row r="548" spans="1:2" x14ac:dyDescent="0.25">
      <c r="A548">
        <v>547</v>
      </c>
      <c r="B548" t="s">
        <v>549</v>
      </c>
    </row>
    <row r="549" spans="1:2" x14ac:dyDescent="0.25">
      <c r="A549">
        <v>548</v>
      </c>
      <c r="B549" t="s">
        <v>550</v>
      </c>
    </row>
    <row r="550" spans="1:2" x14ac:dyDescent="0.25">
      <c r="A550">
        <v>549</v>
      </c>
      <c r="B550" t="s">
        <v>551</v>
      </c>
    </row>
    <row r="551" spans="1:2" x14ac:dyDescent="0.25">
      <c r="A551">
        <v>550</v>
      </c>
      <c r="B551" t="s">
        <v>552</v>
      </c>
    </row>
    <row r="552" spans="1:2" x14ac:dyDescent="0.25">
      <c r="A552">
        <v>551</v>
      </c>
      <c r="B552" t="s">
        <v>553</v>
      </c>
    </row>
    <row r="553" spans="1:2" x14ac:dyDescent="0.25">
      <c r="A553">
        <v>552</v>
      </c>
      <c r="B553" t="s">
        <v>554</v>
      </c>
    </row>
    <row r="554" spans="1:2" x14ac:dyDescent="0.25">
      <c r="A554">
        <v>553</v>
      </c>
      <c r="B554" t="s">
        <v>555</v>
      </c>
    </row>
    <row r="555" spans="1:2" x14ac:dyDescent="0.25">
      <c r="A555">
        <v>554</v>
      </c>
      <c r="B555" t="s">
        <v>556</v>
      </c>
    </row>
    <row r="556" spans="1:2" x14ac:dyDescent="0.25">
      <c r="A556">
        <v>555</v>
      </c>
      <c r="B556" t="s">
        <v>557</v>
      </c>
    </row>
    <row r="557" spans="1:2" x14ac:dyDescent="0.25">
      <c r="A557">
        <v>556</v>
      </c>
      <c r="B557" t="s">
        <v>558</v>
      </c>
    </row>
    <row r="558" spans="1:2" x14ac:dyDescent="0.25">
      <c r="A558">
        <v>557</v>
      </c>
      <c r="B558" t="s">
        <v>559</v>
      </c>
    </row>
    <row r="559" spans="1:2" x14ac:dyDescent="0.25">
      <c r="A559">
        <v>558</v>
      </c>
      <c r="B559" t="s">
        <v>560</v>
      </c>
    </row>
    <row r="560" spans="1:2" x14ac:dyDescent="0.25">
      <c r="A560">
        <v>559</v>
      </c>
      <c r="B560" t="s">
        <v>561</v>
      </c>
    </row>
    <row r="561" spans="1:2" x14ac:dyDescent="0.25">
      <c r="A561">
        <v>560</v>
      </c>
      <c r="B561" t="s">
        <v>562</v>
      </c>
    </row>
    <row r="562" spans="1:2" x14ac:dyDescent="0.25">
      <c r="A562">
        <v>561</v>
      </c>
      <c r="B562" t="s">
        <v>563</v>
      </c>
    </row>
    <row r="563" spans="1:2" x14ac:dyDescent="0.25">
      <c r="A563">
        <v>562</v>
      </c>
      <c r="B563" t="s">
        <v>564</v>
      </c>
    </row>
    <row r="564" spans="1:2" x14ac:dyDescent="0.25">
      <c r="A564">
        <v>563</v>
      </c>
      <c r="B564" t="s">
        <v>565</v>
      </c>
    </row>
    <row r="565" spans="1:2" x14ac:dyDescent="0.25">
      <c r="A565">
        <v>564</v>
      </c>
      <c r="B565" t="s">
        <v>566</v>
      </c>
    </row>
    <row r="566" spans="1:2" x14ac:dyDescent="0.25">
      <c r="A566">
        <v>565</v>
      </c>
      <c r="B566" t="s">
        <v>567</v>
      </c>
    </row>
    <row r="567" spans="1:2" x14ac:dyDescent="0.25">
      <c r="A567">
        <v>566</v>
      </c>
      <c r="B567" t="s">
        <v>568</v>
      </c>
    </row>
    <row r="568" spans="1:2" x14ac:dyDescent="0.25">
      <c r="A568">
        <v>567</v>
      </c>
      <c r="B568" t="s">
        <v>569</v>
      </c>
    </row>
    <row r="569" spans="1:2" x14ac:dyDescent="0.25">
      <c r="A569">
        <v>568</v>
      </c>
      <c r="B569" t="s">
        <v>570</v>
      </c>
    </row>
    <row r="570" spans="1:2" x14ac:dyDescent="0.25">
      <c r="A570">
        <v>569</v>
      </c>
      <c r="B570" t="s">
        <v>571</v>
      </c>
    </row>
    <row r="571" spans="1:2" x14ac:dyDescent="0.25">
      <c r="A571">
        <v>570</v>
      </c>
      <c r="B571" t="s">
        <v>572</v>
      </c>
    </row>
    <row r="572" spans="1:2" x14ac:dyDescent="0.25">
      <c r="A572">
        <v>571</v>
      </c>
      <c r="B572" t="s">
        <v>573</v>
      </c>
    </row>
    <row r="573" spans="1:2" x14ac:dyDescent="0.25">
      <c r="A573">
        <v>572</v>
      </c>
      <c r="B573" t="s">
        <v>574</v>
      </c>
    </row>
    <row r="574" spans="1:2" x14ac:dyDescent="0.25">
      <c r="A574">
        <v>573</v>
      </c>
      <c r="B574" t="s">
        <v>575</v>
      </c>
    </row>
    <row r="575" spans="1:2" x14ac:dyDescent="0.25">
      <c r="A575">
        <v>574</v>
      </c>
      <c r="B575" t="s">
        <v>576</v>
      </c>
    </row>
    <row r="576" spans="1:2" x14ac:dyDescent="0.25">
      <c r="A576">
        <v>575</v>
      </c>
      <c r="B576" t="s">
        <v>577</v>
      </c>
    </row>
    <row r="577" spans="1:2" x14ac:dyDescent="0.25">
      <c r="A577">
        <v>576</v>
      </c>
      <c r="B577" t="s">
        <v>578</v>
      </c>
    </row>
    <row r="578" spans="1:2" x14ac:dyDescent="0.25">
      <c r="A578">
        <v>577</v>
      </c>
      <c r="B578" t="s">
        <v>579</v>
      </c>
    </row>
    <row r="579" spans="1:2" x14ac:dyDescent="0.25">
      <c r="A579">
        <v>578</v>
      </c>
      <c r="B579" t="s">
        <v>580</v>
      </c>
    </row>
    <row r="580" spans="1:2" x14ac:dyDescent="0.25">
      <c r="A580">
        <v>579</v>
      </c>
      <c r="B580" t="s">
        <v>581</v>
      </c>
    </row>
    <row r="581" spans="1:2" x14ac:dyDescent="0.25">
      <c r="A581">
        <v>580</v>
      </c>
      <c r="B581" t="s">
        <v>582</v>
      </c>
    </row>
    <row r="582" spans="1:2" x14ac:dyDescent="0.25">
      <c r="A582">
        <v>581</v>
      </c>
      <c r="B582" t="s">
        <v>583</v>
      </c>
    </row>
    <row r="583" spans="1:2" x14ac:dyDescent="0.25">
      <c r="A583">
        <v>582</v>
      </c>
      <c r="B583" t="s">
        <v>584</v>
      </c>
    </row>
    <row r="584" spans="1:2" x14ac:dyDescent="0.25">
      <c r="A584">
        <v>583</v>
      </c>
      <c r="B584" t="s">
        <v>585</v>
      </c>
    </row>
    <row r="585" spans="1:2" x14ac:dyDescent="0.25">
      <c r="A585">
        <v>584</v>
      </c>
      <c r="B585" t="s">
        <v>586</v>
      </c>
    </row>
    <row r="586" spans="1:2" x14ac:dyDescent="0.25">
      <c r="A586">
        <v>585</v>
      </c>
      <c r="B586" t="s">
        <v>587</v>
      </c>
    </row>
    <row r="587" spans="1:2" x14ac:dyDescent="0.25">
      <c r="A587">
        <v>586</v>
      </c>
      <c r="B587" t="s">
        <v>588</v>
      </c>
    </row>
    <row r="588" spans="1:2" x14ac:dyDescent="0.25">
      <c r="A588">
        <v>587</v>
      </c>
      <c r="B588" t="s">
        <v>589</v>
      </c>
    </row>
    <row r="589" spans="1:2" x14ac:dyDescent="0.25">
      <c r="A589">
        <v>588</v>
      </c>
      <c r="B589" t="s">
        <v>590</v>
      </c>
    </row>
    <row r="590" spans="1:2" x14ac:dyDescent="0.25">
      <c r="A590">
        <v>589</v>
      </c>
      <c r="B590" t="s">
        <v>591</v>
      </c>
    </row>
    <row r="591" spans="1:2" x14ac:dyDescent="0.25">
      <c r="A591">
        <v>590</v>
      </c>
      <c r="B591" t="s">
        <v>592</v>
      </c>
    </row>
    <row r="592" spans="1:2" x14ac:dyDescent="0.25">
      <c r="A592">
        <v>591</v>
      </c>
      <c r="B592" t="s">
        <v>593</v>
      </c>
    </row>
    <row r="593" spans="1:2" x14ac:dyDescent="0.25">
      <c r="A593">
        <v>592</v>
      </c>
      <c r="B593" t="s">
        <v>594</v>
      </c>
    </row>
    <row r="594" spans="1:2" x14ac:dyDescent="0.25">
      <c r="A594">
        <v>593</v>
      </c>
      <c r="B594" t="s">
        <v>595</v>
      </c>
    </row>
    <row r="595" spans="1:2" x14ac:dyDescent="0.25">
      <c r="A595">
        <v>594</v>
      </c>
      <c r="B595" t="s">
        <v>596</v>
      </c>
    </row>
    <row r="596" spans="1:2" x14ac:dyDescent="0.25">
      <c r="A596">
        <v>595</v>
      </c>
      <c r="B596" t="s">
        <v>597</v>
      </c>
    </row>
    <row r="597" spans="1:2" x14ac:dyDescent="0.25">
      <c r="A597">
        <v>596</v>
      </c>
      <c r="B597" t="s">
        <v>598</v>
      </c>
    </row>
    <row r="598" spans="1:2" x14ac:dyDescent="0.25">
      <c r="A598">
        <v>597</v>
      </c>
      <c r="B598" t="s">
        <v>599</v>
      </c>
    </row>
    <row r="599" spans="1:2" x14ac:dyDescent="0.25">
      <c r="A599">
        <v>598</v>
      </c>
      <c r="B599" t="s">
        <v>600</v>
      </c>
    </row>
    <row r="600" spans="1:2" x14ac:dyDescent="0.25">
      <c r="A600">
        <v>599</v>
      </c>
      <c r="B600" t="s">
        <v>601</v>
      </c>
    </row>
    <row r="601" spans="1:2" x14ac:dyDescent="0.25">
      <c r="A601">
        <v>600</v>
      </c>
      <c r="B601" t="s">
        <v>602</v>
      </c>
    </row>
    <row r="602" spans="1:2" x14ac:dyDescent="0.25">
      <c r="A602">
        <v>601</v>
      </c>
      <c r="B602" t="s">
        <v>603</v>
      </c>
    </row>
    <row r="603" spans="1:2" x14ac:dyDescent="0.25">
      <c r="A603">
        <v>602</v>
      </c>
      <c r="B603" t="s">
        <v>604</v>
      </c>
    </row>
    <row r="604" spans="1:2" x14ac:dyDescent="0.25">
      <c r="A604">
        <v>603</v>
      </c>
      <c r="B604" t="s">
        <v>605</v>
      </c>
    </row>
    <row r="605" spans="1:2" x14ac:dyDescent="0.25">
      <c r="A605">
        <v>604</v>
      </c>
      <c r="B605" t="s">
        <v>606</v>
      </c>
    </row>
    <row r="606" spans="1:2" x14ac:dyDescent="0.25">
      <c r="A606">
        <v>605</v>
      </c>
      <c r="B606" t="s">
        <v>607</v>
      </c>
    </row>
    <row r="607" spans="1:2" x14ac:dyDescent="0.25">
      <c r="A607">
        <v>606</v>
      </c>
      <c r="B607" t="s">
        <v>608</v>
      </c>
    </row>
    <row r="608" spans="1:2" x14ac:dyDescent="0.25">
      <c r="A608">
        <v>607</v>
      </c>
      <c r="B608" t="s">
        <v>609</v>
      </c>
    </row>
    <row r="609" spans="1:2" x14ac:dyDescent="0.25">
      <c r="A609">
        <v>608</v>
      </c>
      <c r="B609" t="s">
        <v>610</v>
      </c>
    </row>
    <row r="610" spans="1:2" x14ac:dyDescent="0.25">
      <c r="A610">
        <v>609</v>
      </c>
      <c r="B610" t="s">
        <v>611</v>
      </c>
    </row>
    <row r="611" spans="1:2" x14ac:dyDescent="0.25">
      <c r="A611">
        <v>610</v>
      </c>
      <c r="B611" t="s">
        <v>612</v>
      </c>
    </row>
    <row r="612" spans="1:2" x14ac:dyDescent="0.25">
      <c r="A612">
        <v>611</v>
      </c>
      <c r="B612" t="s">
        <v>613</v>
      </c>
    </row>
    <row r="613" spans="1:2" x14ac:dyDescent="0.25">
      <c r="A613">
        <v>612</v>
      </c>
      <c r="B613" t="s">
        <v>614</v>
      </c>
    </row>
    <row r="614" spans="1:2" x14ac:dyDescent="0.25">
      <c r="A614">
        <v>613</v>
      </c>
      <c r="B614" t="s">
        <v>615</v>
      </c>
    </row>
    <row r="615" spans="1:2" x14ac:dyDescent="0.25">
      <c r="A615">
        <v>614</v>
      </c>
      <c r="B615" t="s">
        <v>616</v>
      </c>
    </row>
    <row r="616" spans="1:2" x14ac:dyDescent="0.25">
      <c r="A616">
        <v>615</v>
      </c>
      <c r="B616" t="s">
        <v>617</v>
      </c>
    </row>
    <row r="617" spans="1:2" x14ac:dyDescent="0.25">
      <c r="A617">
        <v>616</v>
      </c>
      <c r="B617" t="s">
        <v>618</v>
      </c>
    </row>
    <row r="618" spans="1:2" x14ac:dyDescent="0.25">
      <c r="A618">
        <v>617</v>
      </c>
      <c r="B618" t="s">
        <v>619</v>
      </c>
    </row>
    <row r="619" spans="1:2" x14ac:dyDescent="0.25">
      <c r="A619">
        <v>618</v>
      </c>
      <c r="B619" t="s">
        <v>620</v>
      </c>
    </row>
    <row r="620" spans="1:2" x14ac:dyDescent="0.25">
      <c r="A620">
        <v>619</v>
      </c>
      <c r="B620" t="s">
        <v>621</v>
      </c>
    </row>
    <row r="621" spans="1:2" x14ac:dyDescent="0.25">
      <c r="A621">
        <v>620</v>
      </c>
      <c r="B621" t="s">
        <v>622</v>
      </c>
    </row>
    <row r="622" spans="1:2" x14ac:dyDescent="0.25">
      <c r="A622">
        <v>621</v>
      </c>
      <c r="B622" t="s">
        <v>623</v>
      </c>
    </row>
    <row r="623" spans="1:2" x14ac:dyDescent="0.25">
      <c r="A623">
        <v>622</v>
      </c>
      <c r="B623" t="s">
        <v>624</v>
      </c>
    </row>
    <row r="624" spans="1:2" x14ac:dyDescent="0.25">
      <c r="A624">
        <v>623</v>
      </c>
      <c r="B624" t="s">
        <v>625</v>
      </c>
    </row>
    <row r="625" spans="1:2" x14ac:dyDescent="0.25">
      <c r="A625">
        <v>624</v>
      </c>
      <c r="B625" t="s">
        <v>626</v>
      </c>
    </row>
    <row r="626" spans="1:2" x14ac:dyDescent="0.25">
      <c r="A626">
        <v>625</v>
      </c>
      <c r="B626" t="s">
        <v>627</v>
      </c>
    </row>
    <row r="627" spans="1:2" x14ac:dyDescent="0.25">
      <c r="A627">
        <v>626</v>
      </c>
      <c r="B627" t="s">
        <v>628</v>
      </c>
    </row>
    <row r="628" spans="1:2" x14ac:dyDescent="0.25">
      <c r="A628">
        <v>627</v>
      </c>
      <c r="B628" t="s">
        <v>629</v>
      </c>
    </row>
    <row r="629" spans="1:2" x14ac:dyDescent="0.25">
      <c r="A629">
        <v>628</v>
      </c>
      <c r="B629" t="s">
        <v>630</v>
      </c>
    </row>
    <row r="630" spans="1:2" x14ac:dyDescent="0.25">
      <c r="A630">
        <v>629</v>
      </c>
      <c r="B630" t="s">
        <v>631</v>
      </c>
    </row>
    <row r="631" spans="1:2" x14ac:dyDescent="0.25">
      <c r="A631">
        <v>630</v>
      </c>
      <c r="B631" t="s">
        <v>632</v>
      </c>
    </row>
    <row r="632" spans="1:2" x14ac:dyDescent="0.25">
      <c r="A632">
        <v>631</v>
      </c>
      <c r="B632" t="s">
        <v>633</v>
      </c>
    </row>
    <row r="633" spans="1:2" x14ac:dyDescent="0.25">
      <c r="A633">
        <v>632</v>
      </c>
      <c r="B633" t="s">
        <v>634</v>
      </c>
    </row>
    <row r="634" spans="1:2" x14ac:dyDescent="0.25">
      <c r="A634">
        <v>633</v>
      </c>
      <c r="B634" t="s">
        <v>635</v>
      </c>
    </row>
    <row r="635" spans="1:2" x14ac:dyDescent="0.25">
      <c r="A635">
        <v>634</v>
      </c>
      <c r="B635" t="s">
        <v>636</v>
      </c>
    </row>
    <row r="636" spans="1:2" x14ac:dyDescent="0.25">
      <c r="A636">
        <v>635</v>
      </c>
      <c r="B636" t="s">
        <v>637</v>
      </c>
    </row>
    <row r="637" spans="1:2" x14ac:dyDescent="0.25">
      <c r="A637">
        <v>636</v>
      </c>
      <c r="B637" t="s">
        <v>638</v>
      </c>
    </row>
    <row r="638" spans="1:2" x14ac:dyDescent="0.25">
      <c r="A638">
        <v>637</v>
      </c>
      <c r="B638" t="s">
        <v>639</v>
      </c>
    </row>
    <row r="639" spans="1:2" x14ac:dyDescent="0.25">
      <c r="A639">
        <v>638</v>
      </c>
      <c r="B639" t="s">
        <v>640</v>
      </c>
    </row>
    <row r="640" spans="1:2" x14ac:dyDescent="0.25">
      <c r="A640">
        <v>639</v>
      </c>
      <c r="B640" t="s">
        <v>641</v>
      </c>
    </row>
    <row r="641" spans="1:2" x14ac:dyDescent="0.25">
      <c r="A641">
        <v>640</v>
      </c>
      <c r="B641" t="s">
        <v>642</v>
      </c>
    </row>
    <row r="642" spans="1:2" x14ac:dyDescent="0.25">
      <c r="A642">
        <v>641</v>
      </c>
      <c r="B642" t="s">
        <v>643</v>
      </c>
    </row>
    <row r="643" spans="1:2" x14ac:dyDescent="0.25">
      <c r="A643">
        <v>642</v>
      </c>
      <c r="B643" t="s">
        <v>644</v>
      </c>
    </row>
    <row r="644" spans="1:2" x14ac:dyDescent="0.25">
      <c r="A644">
        <v>643</v>
      </c>
      <c r="B644" t="s">
        <v>645</v>
      </c>
    </row>
    <row r="645" spans="1:2" x14ac:dyDescent="0.25">
      <c r="A645">
        <v>644</v>
      </c>
      <c r="B645" t="s">
        <v>646</v>
      </c>
    </row>
    <row r="646" spans="1:2" x14ac:dyDescent="0.25">
      <c r="A646">
        <v>645</v>
      </c>
      <c r="B646" t="s">
        <v>647</v>
      </c>
    </row>
    <row r="647" spans="1:2" x14ac:dyDescent="0.25">
      <c r="A647">
        <v>646</v>
      </c>
      <c r="B647" t="s">
        <v>648</v>
      </c>
    </row>
    <row r="648" spans="1:2" x14ac:dyDescent="0.25">
      <c r="A648">
        <v>647</v>
      </c>
      <c r="B648" t="s">
        <v>649</v>
      </c>
    </row>
    <row r="649" spans="1:2" x14ac:dyDescent="0.25">
      <c r="A649">
        <v>648</v>
      </c>
      <c r="B649" t="s">
        <v>650</v>
      </c>
    </row>
    <row r="650" spans="1:2" x14ac:dyDescent="0.25">
      <c r="A650">
        <v>649</v>
      </c>
      <c r="B650" t="s">
        <v>651</v>
      </c>
    </row>
    <row r="651" spans="1:2" x14ac:dyDescent="0.25">
      <c r="A651">
        <v>650</v>
      </c>
      <c r="B651" t="s">
        <v>652</v>
      </c>
    </row>
    <row r="652" spans="1:2" x14ac:dyDescent="0.25">
      <c r="A652">
        <v>651</v>
      </c>
      <c r="B652" t="s">
        <v>653</v>
      </c>
    </row>
    <row r="653" spans="1:2" x14ac:dyDescent="0.25">
      <c r="A653">
        <v>652</v>
      </c>
      <c r="B653" t="s">
        <v>654</v>
      </c>
    </row>
    <row r="654" spans="1:2" x14ac:dyDescent="0.25">
      <c r="A654">
        <v>653</v>
      </c>
      <c r="B654" t="s">
        <v>655</v>
      </c>
    </row>
    <row r="655" spans="1:2" x14ac:dyDescent="0.25">
      <c r="A655">
        <v>654</v>
      </c>
      <c r="B655" t="s">
        <v>656</v>
      </c>
    </row>
    <row r="656" spans="1:2" x14ac:dyDescent="0.25">
      <c r="A656">
        <v>655</v>
      </c>
      <c r="B656" t="s">
        <v>657</v>
      </c>
    </row>
    <row r="657" spans="1:2" x14ac:dyDescent="0.25">
      <c r="A657">
        <v>656</v>
      </c>
      <c r="B657" t="s">
        <v>658</v>
      </c>
    </row>
    <row r="658" spans="1:2" x14ac:dyDescent="0.25">
      <c r="A658">
        <v>657</v>
      </c>
      <c r="B658" t="s">
        <v>659</v>
      </c>
    </row>
    <row r="659" spans="1:2" x14ac:dyDescent="0.25">
      <c r="A659">
        <v>658</v>
      </c>
      <c r="B659" t="s">
        <v>660</v>
      </c>
    </row>
    <row r="660" spans="1:2" x14ac:dyDescent="0.25">
      <c r="A660">
        <v>659</v>
      </c>
      <c r="B660" t="s">
        <v>661</v>
      </c>
    </row>
    <row r="661" spans="1:2" x14ac:dyDescent="0.25">
      <c r="A661">
        <v>660</v>
      </c>
      <c r="B661" t="s">
        <v>662</v>
      </c>
    </row>
    <row r="662" spans="1:2" x14ac:dyDescent="0.25">
      <c r="A662">
        <v>661</v>
      </c>
      <c r="B662" t="s">
        <v>663</v>
      </c>
    </row>
    <row r="663" spans="1:2" x14ac:dyDescent="0.25">
      <c r="A663">
        <v>662</v>
      </c>
      <c r="B663" t="s">
        <v>664</v>
      </c>
    </row>
    <row r="664" spans="1:2" x14ac:dyDescent="0.25">
      <c r="A664">
        <v>663</v>
      </c>
      <c r="B664" t="s">
        <v>665</v>
      </c>
    </row>
    <row r="665" spans="1:2" x14ac:dyDescent="0.25">
      <c r="A665">
        <v>664</v>
      </c>
      <c r="B665" t="s">
        <v>666</v>
      </c>
    </row>
    <row r="666" spans="1:2" x14ac:dyDescent="0.25">
      <c r="A666">
        <v>665</v>
      </c>
      <c r="B666" t="s">
        <v>667</v>
      </c>
    </row>
    <row r="667" spans="1:2" x14ac:dyDescent="0.25">
      <c r="A667">
        <v>666</v>
      </c>
      <c r="B667" t="s">
        <v>668</v>
      </c>
    </row>
    <row r="668" spans="1:2" x14ac:dyDescent="0.25">
      <c r="A668">
        <v>667</v>
      </c>
      <c r="B668" t="s">
        <v>669</v>
      </c>
    </row>
    <row r="669" spans="1:2" x14ac:dyDescent="0.25">
      <c r="A669">
        <v>668</v>
      </c>
      <c r="B669" t="s">
        <v>670</v>
      </c>
    </row>
    <row r="670" spans="1:2" x14ac:dyDescent="0.25">
      <c r="A670">
        <v>669</v>
      </c>
      <c r="B670" t="s">
        <v>671</v>
      </c>
    </row>
    <row r="671" spans="1:2" x14ac:dyDescent="0.25">
      <c r="A671">
        <v>670</v>
      </c>
      <c r="B671" t="s">
        <v>672</v>
      </c>
    </row>
    <row r="672" spans="1:2" x14ac:dyDescent="0.25">
      <c r="A672">
        <v>671</v>
      </c>
      <c r="B672" t="s">
        <v>673</v>
      </c>
    </row>
    <row r="673" spans="1:2" x14ac:dyDescent="0.25">
      <c r="A673">
        <v>672</v>
      </c>
      <c r="B673" t="s">
        <v>674</v>
      </c>
    </row>
    <row r="674" spans="1:2" x14ac:dyDescent="0.25">
      <c r="A674">
        <v>673</v>
      </c>
      <c r="B674" t="s">
        <v>675</v>
      </c>
    </row>
    <row r="675" spans="1:2" x14ac:dyDescent="0.25">
      <c r="A675">
        <v>674</v>
      </c>
      <c r="B675" t="s">
        <v>676</v>
      </c>
    </row>
    <row r="676" spans="1:2" x14ac:dyDescent="0.25">
      <c r="A676">
        <v>675</v>
      </c>
      <c r="B676" t="s">
        <v>677</v>
      </c>
    </row>
    <row r="677" spans="1:2" x14ac:dyDescent="0.25">
      <c r="A677">
        <v>676</v>
      </c>
      <c r="B677" t="s">
        <v>678</v>
      </c>
    </row>
    <row r="678" spans="1:2" x14ac:dyDescent="0.25">
      <c r="A678">
        <v>677</v>
      </c>
      <c r="B678" t="s">
        <v>679</v>
      </c>
    </row>
    <row r="679" spans="1:2" x14ac:dyDescent="0.25">
      <c r="A679">
        <v>678</v>
      </c>
      <c r="B679" t="s">
        <v>680</v>
      </c>
    </row>
    <row r="680" spans="1:2" x14ac:dyDescent="0.25">
      <c r="A680">
        <v>679</v>
      </c>
      <c r="B680" t="s">
        <v>681</v>
      </c>
    </row>
    <row r="681" spans="1:2" x14ac:dyDescent="0.25">
      <c r="A681">
        <v>680</v>
      </c>
      <c r="B681" t="s">
        <v>682</v>
      </c>
    </row>
    <row r="682" spans="1:2" x14ac:dyDescent="0.25">
      <c r="A682">
        <v>681</v>
      </c>
      <c r="B682" t="s">
        <v>683</v>
      </c>
    </row>
    <row r="683" spans="1:2" x14ac:dyDescent="0.25">
      <c r="A683">
        <v>682</v>
      </c>
      <c r="B683" t="s">
        <v>684</v>
      </c>
    </row>
    <row r="684" spans="1:2" x14ac:dyDescent="0.25">
      <c r="A684">
        <v>683</v>
      </c>
      <c r="B684" t="s">
        <v>685</v>
      </c>
    </row>
    <row r="685" spans="1:2" x14ac:dyDescent="0.25">
      <c r="A685">
        <v>684</v>
      </c>
      <c r="B685" t="s">
        <v>686</v>
      </c>
    </row>
    <row r="686" spans="1:2" x14ac:dyDescent="0.25">
      <c r="A686">
        <v>685</v>
      </c>
      <c r="B686" t="s">
        <v>687</v>
      </c>
    </row>
    <row r="687" spans="1:2" x14ac:dyDescent="0.25">
      <c r="A687">
        <v>686</v>
      </c>
      <c r="B687" t="s">
        <v>688</v>
      </c>
    </row>
    <row r="688" spans="1:2" x14ac:dyDescent="0.25">
      <c r="A688">
        <v>687</v>
      </c>
      <c r="B688" t="s">
        <v>689</v>
      </c>
    </row>
    <row r="689" spans="1:2" x14ac:dyDescent="0.25">
      <c r="A689">
        <v>688</v>
      </c>
      <c r="B689" t="s">
        <v>690</v>
      </c>
    </row>
    <row r="690" spans="1:2" x14ac:dyDescent="0.25">
      <c r="A690">
        <v>689</v>
      </c>
      <c r="B690" t="s">
        <v>691</v>
      </c>
    </row>
    <row r="691" spans="1:2" x14ac:dyDescent="0.25">
      <c r="A691">
        <v>690</v>
      </c>
      <c r="B691" t="s">
        <v>692</v>
      </c>
    </row>
    <row r="692" spans="1:2" x14ac:dyDescent="0.25">
      <c r="A692">
        <v>691</v>
      </c>
      <c r="B692" t="s">
        <v>693</v>
      </c>
    </row>
    <row r="693" spans="1:2" x14ac:dyDescent="0.25">
      <c r="A693">
        <v>692</v>
      </c>
      <c r="B693" t="s">
        <v>694</v>
      </c>
    </row>
    <row r="694" spans="1:2" x14ac:dyDescent="0.25">
      <c r="A694">
        <v>693</v>
      </c>
      <c r="B694" t="s">
        <v>695</v>
      </c>
    </row>
    <row r="695" spans="1:2" x14ac:dyDescent="0.25">
      <c r="A695">
        <v>694</v>
      </c>
      <c r="B695" t="s">
        <v>696</v>
      </c>
    </row>
    <row r="696" spans="1:2" x14ac:dyDescent="0.25">
      <c r="A696">
        <v>695</v>
      </c>
      <c r="B696" t="s">
        <v>697</v>
      </c>
    </row>
    <row r="697" spans="1:2" x14ac:dyDescent="0.25">
      <c r="A697">
        <v>696</v>
      </c>
      <c r="B697" t="s">
        <v>698</v>
      </c>
    </row>
    <row r="698" spans="1:2" x14ac:dyDescent="0.25">
      <c r="A698">
        <v>697</v>
      </c>
      <c r="B698" t="s">
        <v>699</v>
      </c>
    </row>
    <row r="699" spans="1:2" x14ac:dyDescent="0.25">
      <c r="A699">
        <v>698</v>
      </c>
      <c r="B699" t="s">
        <v>700</v>
      </c>
    </row>
    <row r="700" spans="1:2" x14ac:dyDescent="0.25">
      <c r="A700">
        <v>699</v>
      </c>
      <c r="B700" t="s">
        <v>701</v>
      </c>
    </row>
    <row r="701" spans="1:2" x14ac:dyDescent="0.25">
      <c r="A701">
        <v>700</v>
      </c>
      <c r="B701" t="s">
        <v>702</v>
      </c>
    </row>
    <row r="702" spans="1:2" x14ac:dyDescent="0.25">
      <c r="A702">
        <v>701</v>
      </c>
      <c r="B702" t="s">
        <v>703</v>
      </c>
    </row>
    <row r="703" spans="1:2" x14ac:dyDescent="0.25">
      <c r="A703">
        <v>702</v>
      </c>
      <c r="B703" t="s">
        <v>704</v>
      </c>
    </row>
    <row r="704" spans="1:2" x14ac:dyDescent="0.25">
      <c r="A704">
        <v>703</v>
      </c>
      <c r="B704" t="s">
        <v>705</v>
      </c>
    </row>
    <row r="705" spans="1:2" x14ac:dyDescent="0.25">
      <c r="A705">
        <v>704</v>
      </c>
      <c r="B705" t="s">
        <v>706</v>
      </c>
    </row>
    <row r="706" spans="1:2" x14ac:dyDescent="0.25">
      <c r="A706">
        <v>705</v>
      </c>
      <c r="B706" t="s">
        <v>707</v>
      </c>
    </row>
    <row r="707" spans="1:2" x14ac:dyDescent="0.25">
      <c r="A707">
        <v>706</v>
      </c>
      <c r="B707" t="s">
        <v>708</v>
      </c>
    </row>
    <row r="708" spans="1:2" x14ac:dyDescent="0.25">
      <c r="A708">
        <v>707</v>
      </c>
      <c r="B708" t="s">
        <v>709</v>
      </c>
    </row>
    <row r="709" spans="1:2" x14ac:dyDescent="0.25">
      <c r="A709">
        <v>708</v>
      </c>
      <c r="B709" t="s">
        <v>710</v>
      </c>
    </row>
    <row r="710" spans="1:2" x14ac:dyDescent="0.25">
      <c r="A710">
        <v>709</v>
      </c>
      <c r="B710" t="s">
        <v>711</v>
      </c>
    </row>
    <row r="711" spans="1:2" x14ac:dyDescent="0.25">
      <c r="A711">
        <v>710</v>
      </c>
      <c r="B711" t="s">
        <v>712</v>
      </c>
    </row>
    <row r="712" spans="1:2" x14ac:dyDescent="0.25">
      <c r="A712">
        <v>711</v>
      </c>
      <c r="B712" t="s">
        <v>713</v>
      </c>
    </row>
    <row r="713" spans="1:2" x14ac:dyDescent="0.25">
      <c r="A713">
        <v>712</v>
      </c>
      <c r="B713" t="s">
        <v>714</v>
      </c>
    </row>
    <row r="714" spans="1:2" x14ac:dyDescent="0.25">
      <c r="A714">
        <v>713</v>
      </c>
      <c r="B714" t="s">
        <v>715</v>
      </c>
    </row>
    <row r="715" spans="1:2" x14ac:dyDescent="0.25">
      <c r="A715">
        <v>714</v>
      </c>
      <c r="B715" t="s">
        <v>716</v>
      </c>
    </row>
    <row r="716" spans="1:2" x14ac:dyDescent="0.25">
      <c r="A716">
        <v>715</v>
      </c>
      <c r="B716" t="s">
        <v>717</v>
      </c>
    </row>
    <row r="717" spans="1:2" x14ac:dyDescent="0.25">
      <c r="A717">
        <v>716</v>
      </c>
      <c r="B717" t="s">
        <v>718</v>
      </c>
    </row>
    <row r="718" spans="1:2" x14ac:dyDescent="0.25">
      <c r="A718">
        <v>717</v>
      </c>
      <c r="B718" t="s">
        <v>719</v>
      </c>
    </row>
    <row r="719" spans="1:2" x14ac:dyDescent="0.25">
      <c r="A719">
        <v>718</v>
      </c>
      <c r="B719" t="s">
        <v>720</v>
      </c>
    </row>
    <row r="720" spans="1:2" x14ac:dyDescent="0.25">
      <c r="A720">
        <v>719</v>
      </c>
      <c r="B720" t="s">
        <v>721</v>
      </c>
    </row>
    <row r="721" spans="1:2" x14ac:dyDescent="0.25">
      <c r="A721">
        <v>720</v>
      </c>
      <c r="B721" t="s">
        <v>722</v>
      </c>
    </row>
    <row r="722" spans="1:2" x14ac:dyDescent="0.25">
      <c r="A722">
        <v>721</v>
      </c>
      <c r="B722" t="s">
        <v>723</v>
      </c>
    </row>
    <row r="723" spans="1:2" x14ac:dyDescent="0.25">
      <c r="A723">
        <v>722</v>
      </c>
      <c r="B723" t="s">
        <v>724</v>
      </c>
    </row>
    <row r="724" spans="1:2" x14ac:dyDescent="0.25">
      <c r="A724">
        <v>723</v>
      </c>
      <c r="B724" t="s">
        <v>725</v>
      </c>
    </row>
    <row r="725" spans="1:2" x14ac:dyDescent="0.25">
      <c r="A725">
        <v>724</v>
      </c>
      <c r="B725" t="s">
        <v>726</v>
      </c>
    </row>
    <row r="726" spans="1:2" x14ac:dyDescent="0.25">
      <c r="A726">
        <v>725</v>
      </c>
      <c r="B726" t="s">
        <v>727</v>
      </c>
    </row>
    <row r="727" spans="1:2" x14ac:dyDescent="0.25">
      <c r="A727">
        <v>726</v>
      </c>
      <c r="B727" t="s">
        <v>728</v>
      </c>
    </row>
    <row r="728" spans="1:2" x14ac:dyDescent="0.25">
      <c r="A728">
        <v>727</v>
      </c>
      <c r="B728" t="s">
        <v>729</v>
      </c>
    </row>
    <row r="729" spans="1:2" x14ac:dyDescent="0.25">
      <c r="A729">
        <v>728</v>
      </c>
      <c r="B729" t="s">
        <v>730</v>
      </c>
    </row>
    <row r="730" spans="1:2" x14ac:dyDescent="0.25">
      <c r="A730">
        <v>729</v>
      </c>
      <c r="B730" t="s">
        <v>731</v>
      </c>
    </row>
    <row r="731" spans="1:2" x14ac:dyDescent="0.25">
      <c r="A731">
        <v>730</v>
      </c>
      <c r="B731" t="s">
        <v>732</v>
      </c>
    </row>
    <row r="732" spans="1:2" x14ac:dyDescent="0.25">
      <c r="A732">
        <v>731</v>
      </c>
      <c r="B732" t="s">
        <v>733</v>
      </c>
    </row>
    <row r="733" spans="1:2" x14ac:dyDescent="0.25">
      <c r="A733">
        <v>732</v>
      </c>
      <c r="B733" t="s">
        <v>734</v>
      </c>
    </row>
    <row r="734" spans="1:2" x14ac:dyDescent="0.25">
      <c r="A734">
        <v>733</v>
      </c>
      <c r="B734" t="s">
        <v>735</v>
      </c>
    </row>
    <row r="735" spans="1:2" x14ac:dyDescent="0.25">
      <c r="A735">
        <v>734</v>
      </c>
      <c r="B735" t="s">
        <v>736</v>
      </c>
    </row>
    <row r="736" spans="1:2" x14ac:dyDescent="0.25">
      <c r="A736">
        <v>735</v>
      </c>
      <c r="B736" t="s">
        <v>737</v>
      </c>
    </row>
    <row r="737" spans="1:2" x14ac:dyDescent="0.25">
      <c r="A737">
        <v>736</v>
      </c>
      <c r="B737" t="s">
        <v>738</v>
      </c>
    </row>
    <row r="738" spans="1:2" x14ac:dyDescent="0.25">
      <c r="A738">
        <v>737</v>
      </c>
      <c r="B738" t="s">
        <v>739</v>
      </c>
    </row>
    <row r="739" spans="1:2" x14ac:dyDescent="0.25">
      <c r="A739">
        <v>738</v>
      </c>
      <c r="B739" t="s">
        <v>740</v>
      </c>
    </row>
    <row r="740" spans="1:2" x14ac:dyDescent="0.25">
      <c r="A740">
        <v>739</v>
      </c>
      <c r="B740" t="s">
        <v>741</v>
      </c>
    </row>
    <row r="741" spans="1:2" x14ac:dyDescent="0.25">
      <c r="A741">
        <v>740</v>
      </c>
      <c r="B741" t="s">
        <v>742</v>
      </c>
    </row>
    <row r="742" spans="1:2" x14ac:dyDescent="0.25">
      <c r="A742">
        <v>741</v>
      </c>
      <c r="B742" t="s">
        <v>743</v>
      </c>
    </row>
    <row r="743" spans="1:2" x14ac:dyDescent="0.25">
      <c r="A743">
        <v>742</v>
      </c>
      <c r="B743" t="s">
        <v>744</v>
      </c>
    </row>
    <row r="744" spans="1:2" x14ac:dyDescent="0.25">
      <c r="A744">
        <v>743</v>
      </c>
      <c r="B744" t="s">
        <v>745</v>
      </c>
    </row>
    <row r="745" spans="1:2" x14ac:dyDescent="0.25">
      <c r="A745">
        <v>744</v>
      </c>
      <c r="B745" t="s">
        <v>746</v>
      </c>
    </row>
    <row r="746" spans="1:2" x14ac:dyDescent="0.25">
      <c r="A746">
        <v>745</v>
      </c>
      <c r="B746" t="s">
        <v>747</v>
      </c>
    </row>
    <row r="747" spans="1:2" x14ac:dyDescent="0.25">
      <c r="A747">
        <v>746</v>
      </c>
      <c r="B747" t="s">
        <v>748</v>
      </c>
    </row>
    <row r="748" spans="1:2" x14ac:dyDescent="0.25">
      <c r="A748">
        <v>747</v>
      </c>
      <c r="B748" t="s">
        <v>749</v>
      </c>
    </row>
    <row r="749" spans="1:2" x14ac:dyDescent="0.25">
      <c r="A749">
        <v>748</v>
      </c>
      <c r="B749" t="s">
        <v>750</v>
      </c>
    </row>
    <row r="750" spans="1:2" x14ac:dyDescent="0.25">
      <c r="A750">
        <v>749</v>
      </c>
      <c r="B750" t="s">
        <v>751</v>
      </c>
    </row>
    <row r="751" spans="1:2" x14ac:dyDescent="0.25">
      <c r="A751">
        <v>750</v>
      </c>
      <c r="B751" t="s">
        <v>752</v>
      </c>
    </row>
    <row r="752" spans="1:2" x14ac:dyDescent="0.25">
      <c r="A752">
        <v>751</v>
      </c>
      <c r="B752" t="s">
        <v>753</v>
      </c>
    </row>
    <row r="753" spans="1:2" x14ac:dyDescent="0.25">
      <c r="A753">
        <v>752</v>
      </c>
      <c r="B753" t="s">
        <v>754</v>
      </c>
    </row>
    <row r="754" spans="1:2" x14ac:dyDescent="0.25">
      <c r="A754">
        <v>753</v>
      </c>
      <c r="B754" t="s">
        <v>755</v>
      </c>
    </row>
    <row r="755" spans="1:2" x14ac:dyDescent="0.25">
      <c r="A755">
        <v>754</v>
      </c>
      <c r="B755" t="s">
        <v>756</v>
      </c>
    </row>
    <row r="756" spans="1:2" x14ac:dyDescent="0.25">
      <c r="A756">
        <v>755</v>
      </c>
      <c r="B756" t="s">
        <v>757</v>
      </c>
    </row>
    <row r="757" spans="1:2" x14ac:dyDescent="0.25">
      <c r="A757">
        <v>756</v>
      </c>
      <c r="B757" t="s">
        <v>758</v>
      </c>
    </row>
    <row r="758" spans="1:2" x14ac:dyDescent="0.25">
      <c r="A758">
        <v>757</v>
      </c>
      <c r="B758" t="s">
        <v>759</v>
      </c>
    </row>
    <row r="759" spans="1:2" x14ac:dyDescent="0.25">
      <c r="A759">
        <v>758</v>
      </c>
      <c r="B759" t="s">
        <v>760</v>
      </c>
    </row>
    <row r="760" spans="1:2" x14ac:dyDescent="0.25">
      <c r="A760">
        <v>759</v>
      </c>
      <c r="B760" t="s">
        <v>761</v>
      </c>
    </row>
    <row r="761" spans="1:2" x14ac:dyDescent="0.25">
      <c r="A761">
        <v>760</v>
      </c>
      <c r="B761" t="s">
        <v>762</v>
      </c>
    </row>
    <row r="762" spans="1:2" x14ac:dyDescent="0.25">
      <c r="A762">
        <v>761</v>
      </c>
      <c r="B762" t="s">
        <v>763</v>
      </c>
    </row>
    <row r="763" spans="1:2" x14ac:dyDescent="0.25">
      <c r="A763">
        <v>762</v>
      </c>
      <c r="B763" t="s">
        <v>764</v>
      </c>
    </row>
    <row r="764" spans="1:2" x14ac:dyDescent="0.25">
      <c r="A764">
        <v>763</v>
      </c>
      <c r="B764" t="s">
        <v>765</v>
      </c>
    </row>
    <row r="765" spans="1:2" x14ac:dyDescent="0.25">
      <c r="A765">
        <v>764</v>
      </c>
      <c r="B765" t="s">
        <v>766</v>
      </c>
    </row>
    <row r="766" spans="1:2" x14ac:dyDescent="0.25">
      <c r="A766">
        <v>765</v>
      </c>
      <c r="B766" t="s">
        <v>767</v>
      </c>
    </row>
    <row r="767" spans="1:2" x14ac:dyDescent="0.25">
      <c r="A767">
        <v>766</v>
      </c>
      <c r="B767" t="s">
        <v>768</v>
      </c>
    </row>
    <row r="768" spans="1:2" x14ac:dyDescent="0.25">
      <c r="A768">
        <v>767</v>
      </c>
      <c r="B768" t="s">
        <v>769</v>
      </c>
    </row>
    <row r="769" spans="1:2" x14ac:dyDescent="0.25">
      <c r="A769">
        <v>768</v>
      </c>
      <c r="B769" t="s">
        <v>770</v>
      </c>
    </row>
    <row r="770" spans="1:2" x14ac:dyDescent="0.25">
      <c r="A770">
        <v>769</v>
      </c>
      <c r="B770" t="s">
        <v>771</v>
      </c>
    </row>
    <row r="771" spans="1:2" x14ac:dyDescent="0.25">
      <c r="A771">
        <v>770</v>
      </c>
      <c r="B771" t="s">
        <v>772</v>
      </c>
    </row>
    <row r="772" spans="1:2" x14ac:dyDescent="0.25">
      <c r="A772">
        <v>771</v>
      </c>
      <c r="B772" t="s">
        <v>773</v>
      </c>
    </row>
    <row r="773" spans="1:2" x14ac:dyDescent="0.25">
      <c r="A773">
        <v>772</v>
      </c>
      <c r="B773" t="s">
        <v>774</v>
      </c>
    </row>
    <row r="774" spans="1:2" x14ac:dyDescent="0.25">
      <c r="A774">
        <v>773</v>
      </c>
      <c r="B774" t="s">
        <v>775</v>
      </c>
    </row>
    <row r="775" spans="1:2" x14ac:dyDescent="0.25">
      <c r="A775">
        <v>774</v>
      </c>
      <c r="B775" t="s">
        <v>776</v>
      </c>
    </row>
    <row r="776" spans="1:2" x14ac:dyDescent="0.25">
      <c r="A776">
        <v>775</v>
      </c>
      <c r="B776" t="s">
        <v>777</v>
      </c>
    </row>
    <row r="777" spans="1:2" x14ac:dyDescent="0.25">
      <c r="A777">
        <v>776</v>
      </c>
      <c r="B777" t="s">
        <v>778</v>
      </c>
    </row>
    <row r="778" spans="1:2" x14ac:dyDescent="0.25">
      <c r="A778">
        <v>777</v>
      </c>
      <c r="B778" t="s">
        <v>779</v>
      </c>
    </row>
    <row r="779" spans="1:2" x14ac:dyDescent="0.25">
      <c r="A779">
        <v>778</v>
      </c>
      <c r="B779" t="s">
        <v>780</v>
      </c>
    </row>
    <row r="780" spans="1:2" x14ac:dyDescent="0.25">
      <c r="A780">
        <v>779</v>
      </c>
      <c r="B780" t="s">
        <v>781</v>
      </c>
    </row>
    <row r="781" spans="1:2" x14ac:dyDescent="0.25">
      <c r="A781">
        <v>780</v>
      </c>
      <c r="B781" t="s">
        <v>782</v>
      </c>
    </row>
    <row r="782" spans="1:2" x14ac:dyDescent="0.25">
      <c r="A782">
        <v>781</v>
      </c>
      <c r="B782" t="s">
        <v>783</v>
      </c>
    </row>
    <row r="783" spans="1:2" x14ac:dyDescent="0.25">
      <c r="A783">
        <v>782</v>
      </c>
      <c r="B783" t="s">
        <v>784</v>
      </c>
    </row>
    <row r="784" spans="1:2" x14ac:dyDescent="0.25">
      <c r="A784">
        <v>783</v>
      </c>
      <c r="B784" t="s">
        <v>785</v>
      </c>
    </row>
    <row r="785" spans="1:2" x14ac:dyDescent="0.25">
      <c r="A785">
        <v>784</v>
      </c>
      <c r="B785" t="s">
        <v>786</v>
      </c>
    </row>
    <row r="786" spans="1:2" x14ac:dyDescent="0.25">
      <c r="A786">
        <v>785</v>
      </c>
      <c r="B786" t="s">
        <v>787</v>
      </c>
    </row>
    <row r="787" spans="1:2" x14ac:dyDescent="0.25">
      <c r="A787">
        <v>786</v>
      </c>
      <c r="B787" t="s">
        <v>788</v>
      </c>
    </row>
    <row r="788" spans="1:2" x14ac:dyDescent="0.25">
      <c r="A788">
        <v>787</v>
      </c>
      <c r="B788" t="s">
        <v>789</v>
      </c>
    </row>
    <row r="789" spans="1:2" x14ac:dyDescent="0.25">
      <c r="A789">
        <v>788</v>
      </c>
      <c r="B789" t="s">
        <v>790</v>
      </c>
    </row>
    <row r="790" spans="1:2" x14ac:dyDescent="0.25">
      <c r="A790">
        <v>789</v>
      </c>
      <c r="B790" t="s">
        <v>791</v>
      </c>
    </row>
    <row r="791" spans="1:2" x14ac:dyDescent="0.25">
      <c r="A791">
        <v>790</v>
      </c>
      <c r="B791" t="s">
        <v>792</v>
      </c>
    </row>
    <row r="792" spans="1:2" x14ac:dyDescent="0.25">
      <c r="A792">
        <v>791</v>
      </c>
      <c r="B792" t="s">
        <v>793</v>
      </c>
    </row>
    <row r="793" spans="1:2" x14ac:dyDescent="0.25">
      <c r="A793">
        <v>792</v>
      </c>
      <c r="B793" t="s">
        <v>794</v>
      </c>
    </row>
    <row r="794" spans="1:2" x14ac:dyDescent="0.25">
      <c r="A794">
        <v>793</v>
      </c>
      <c r="B794" t="s">
        <v>795</v>
      </c>
    </row>
    <row r="795" spans="1:2" x14ac:dyDescent="0.25">
      <c r="A795">
        <v>794</v>
      </c>
      <c r="B795" t="s">
        <v>796</v>
      </c>
    </row>
    <row r="796" spans="1:2" x14ac:dyDescent="0.25">
      <c r="A796">
        <v>795</v>
      </c>
      <c r="B796" t="s">
        <v>797</v>
      </c>
    </row>
    <row r="797" spans="1:2" x14ac:dyDescent="0.25">
      <c r="A797">
        <v>796</v>
      </c>
      <c r="B797" t="s">
        <v>798</v>
      </c>
    </row>
    <row r="798" spans="1:2" x14ac:dyDescent="0.25">
      <c r="A798">
        <v>797</v>
      </c>
      <c r="B798" t="s">
        <v>799</v>
      </c>
    </row>
    <row r="799" spans="1:2" x14ac:dyDescent="0.25">
      <c r="A799">
        <v>798</v>
      </c>
      <c r="B799" t="s">
        <v>800</v>
      </c>
    </row>
    <row r="800" spans="1:2" x14ac:dyDescent="0.25">
      <c r="A800">
        <v>799</v>
      </c>
      <c r="B800" t="s">
        <v>801</v>
      </c>
    </row>
    <row r="801" spans="1:2" x14ac:dyDescent="0.25">
      <c r="A801">
        <v>800</v>
      </c>
      <c r="B801" t="s">
        <v>802</v>
      </c>
    </row>
    <row r="802" spans="1:2" x14ac:dyDescent="0.25">
      <c r="A802">
        <v>801</v>
      </c>
      <c r="B802" t="s">
        <v>803</v>
      </c>
    </row>
    <row r="803" spans="1:2" x14ac:dyDescent="0.25">
      <c r="A803">
        <v>802</v>
      </c>
      <c r="B803" t="s">
        <v>804</v>
      </c>
    </row>
    <row r="804" spans="1:2" x14ac:dyDescent="0.25">
      <c r="A804">
        <v>803</v>
      </c>
      <c r="B804" t="s">
        <v>805</v>
      </c>
    </row>
    <row r="805" spans="1:2" x14ac:dyDescent="0.25">
      <c r="A805">
        <v>804</v>
      </c>
      <c r="B805" t="s">
        <v>806</v>
      </c>
    </row>
    <row r="806" spans="1:2" x14ac:dyDescent="0.25">
      <c r="A806">
        <v>805</v>
      </c>
      <c r="B806" t="s">
        <v>807</v>
      </c>
    </row>
    <row r="807" spans="1:2" x14ac:dyDescent="0.25">
      <c r="A807">
        <v>806</v>
      </c>
      <c r="B807" t="s">
        <v>808</v>
      </c>
    </row>
    <row r="808" spans="1:2" x14ac:dyDescent="0.25">
      <c r="A808">
        <v>807</v>
      </c>
      <c r="B808" t="s">
        <v>809</v>
      </c>
    </row>
    <row r="809" spans="1:2" x14ac:dyDescent="0.25">
      <c r="A809">
        <v>808</v>
      </c>
      <c r="B809" t="s">
        <v>810</v>
      </c>
    </row>
    <row r="810" spans="1:2" x14ac:dyDescent="0.25">
      <c r="A810">
        <v>809</v>
      </c>
      <c r="B810" t="s">
        <v>811</v>
      </c>
    </row>
    <row r="811" spans="1:2" x14ac:dyDescent="0.25">
      <c r="A811">
        <v>810</v>
      </c>
      <c r="B811" t="s">
        <v>812</v>
      </c>
    </row>
    <row r="812" spans="1:2" x14ac:dyDescent="0.25">
      <c r="A812">
        <v>811</v>
      </c>
      <c r="B812" t="s">
        <v>813</v>
      </c>
    </row>
    <row r="813" spans="1:2" x14ac:dyDescent="0.25">
      <c r="A813">
        <v>812</v>
      </c>
      <c r="B813" t="s">
        <v>814</v>
      </c>
    </row>
    <row r="814" spans="1:2" x14ac:dyDescent="0.25">
      <c r="A814">
        <v>813</v>
      </c>
      <c r="B814" t="s">
        <v>815</v>
      </c>
    </row>
    <row r="815" spans="1:2" x14ac:dyDescent="0.25">
      <c r="A815">
        <v>814</v>
      </c>
      <c r="B815" t="s">
        <v>816</v>
      </c>
    </row>
    <row r="816" spans="1:2" x14ac:dyDescent="0.25">
      <c r="A816">
        <v>815</v>
      </c>
      <c r="B816" t="s">
        <v>817</v>
      </c>
    </row>
    <row r="817" spans="1:2" x14ac:dyDescent="0.25">
      <c r="A817">
        <v>816</v>
      </c>
      <c r="B817" t="s">
        <v>818</v>
      </c>
    </row>
    <row r="818" spans="1:2" x14ac:dyDescent="0.25">
      <c r="A818">
        <v>817</v>
      </c>
      <c r="B818" t="s">
        <v>819</v>
      </c>
    </row>
    <row r="819" spans="1:2" x14ac:dyDescent="0.25">
      <c r="A819">
        <v>818</v>
      </c>
      <c r="B819" t="s">
        <v>820</v>
      </c>
    </row>
    <row r="820" spans="1:2" x14ac:dyDescent="0.25">
      <c r="A820">
        <v>819</v>
      </c>
      <c r="B820" t="s">
        <v>821</v>
      </c>
    </row>
    <row r="821" spans="1:2" x14ac:dyDescent="0.25">
      <c r="A821">
        <v>820</v>
      </c>
      <c r="B821" t="s">
        <v>822</v>
      </c>
    </row>
    <row r="822" spans="1:2" x14ac:dyDescent="0.25">
      <c r="A822">
        <v>821</v>
      </c>
      <c r="B822" t="s">
        <v>823</v>
      </c>
    </row>
    <row r="823" spans="1:2" x14ac:dyDescent="0.25">
      <c r="A823">
        <v>822</v>
      </c>
      <c r="B823" t="s">
        <v>824</v>
      </c>
    </row>
    <row r="824" spans="1:2" x14ac:dyDescent="0.25">
      <c r="A824">
        <v>823</v>
      </c>
      <c r="B824" t="s">
        <v>825</v>
      </c>
    </row>
    <row r="825" spans="1:2" x14ac:dyDescent="0.25">
      <c r="A825">
        <v>824</v>
      </c>
      <c r="B825" t="s">
        <v>826</v>
      </c>
    </row>
    <row r="826" spans="1:2" x14ac:dyDescent="0.25">
      <c r="A826">
        <v>825</v>
      </c>
      <c r="B826" t="s">
        <v>827</v>
      </c>
    </row>
    <row r="827" spans="1:2" x14ac:dyDescent="0.25">
      <c r="A827">
        <v>826</v>
      </c>
      <c r="B827" t="s">
        <v>828</v>
      </c>
    </row>
    <row r="828" spans="1:2" x14ac:dyDescent="0.25">
      <c r="A828">
        <v>827</v>
      </c>
      <c r="B828" t="s">
        <v>829</v>
      </c>
    </row>
    <row r="829" spans="1:2" x14ac:dyDescent="0.25">
      <c r="A829">
        <v>828</v>
      </c>
      <c r="B829" t="s">
        <v>830</v>
      </c>
    </row>
    <row r="830" spans="1:2" x14ac:dyDescent="0.25">
      <c r="A830">
        <v>829</v>
      </c>
      <c r="B830" t="s">
        <v>831</v>
      </c>
    </row>
    <row r="831" spans="1:2" x14ac:dyDescent="0.25">
      <c r="A831">
        <v>830</v>
      </c>
      <c r="B831" t="s">
        <v>832</v>
      </c>
    </row>
    <row r="832" spans="1:2" x14ac:dyDescent="0.25">
      <c r="A832">
        <v>831</v>
      </c>
      <c r="B832" t="s">
        <v>833</v>
      </c>
    </row>
    <row r="833" spans="1:2" x14ac:dyDescent="0.25">
      <c r="A833">
        <v>832</v>
      </c>
      <c r="B833" t="s">
        <v>834</v>
      </c>
    </row>
    <row r="834" spans="1:2" x14ac:dyDescent="0.25">
      <c r="A834">
        <v>833</v>
      </c>
      <c r="B834" t="s">
        <v>835</v>
      </c>
    </row>
    <row r="835" spans="1:2" x14ac:dyDescent="0.25">
      <c r="A835">
        <v>834</v>
      </c>
      <c r="B835" t="s">
        <v>836</v>
      </c>
    </row>
    <row r="836" spans="1:2" x14ac:dyDescent="0.25">
      <c r="A836">
        <v>835</v>
      </c>
      <c r="B836" t="s">
        <v>837</v>
      </c>
    </row>
    <row r="837" spans="1:2" x14ac:dyDescent="0.25">
      <c r="A837">
        <v>836</v>
      </c>
      <c r="B837" t="s">
        <v>838</v>
      </c>
    </row>
    <row r="838" spans="1:2" x14ac:dyDescent="0.25">
      <c r="A838">
        <v>837</v>
      </c>
      <c r="B838" t="s">
        <v>839</v>
      </c>
    </row>
    <row r="839" spans="1:2" x14ac:dyDescent="0.25">
      <c r="A839">
        <v>838</v>
      </c>
      <c r="B839" t="s">
        <v>840</v>
      </c>
    </row>
    <row r="840" spans="1:2" x14ac:dyDescent="0.25">
      <c r="A840">
        <v>839</v>
      </c>
      <c r="B840" t="s">
        <v>841</v>
      </c>
    </row>
    <row r="841" spans="1:2" x14ac:dyDescent="0.25">
      <c r="A841">
        <v>840</v>
      </c>
      <c r="B841" t="s">
        <v>842</v>
      </c>
    </row>
    <row r="842" spans="1:2" x14ac:dyDescent="0.25">
      <c r="A842">
        <v>841</v>
      </c>
      <c r="B842" t="s">
        <v>843</v>
      </c>
    </row>
    <row r="843" spans="1:2" x14ac:dyDescent="0.25">
      <c r="A843">
        <v>842</v>
      </c>
      <c r="B843" t="s">
        <v>844</v>
      </c>
    </row>
    <row r="844" spans="1:2" x14ac:dyDescent="0.25">
      <c r="A844">
        <v>843</v>
      </c>
      <c r="B844" t="s">
        <v>845</v>
      </c>
    </row>
    <row r="845" spans="1:2" x14ac:dyDescent="0.25">
      <c r="A845">
        <v>844</v>
      </c>
      <c r="B845" t="s">
        <v>846</v>
      </c>
    </row>
    <row r="846" spans="1:2" x14ac:dyDescent="0.25">
      <c r="A846">
        <v>845</v>
      </c>
      <c r="B846" t="s">
        <v>847</v>
      </c>
    </row>
    <row r="847" spans="1:2" x14ac:dyDescent="0.25">
      <c r="A847">
        <v>846</v>
      </c>
      <c r="B847" t="s">
        <v>848</v>
      </c>
    </row>
    <row r="848" spans="1:2" x14ac:dyDescent="0.25">
      <c r="A848">
        <v>847</v>
      </c>
      <c r="B848" t="s">
        <v>849</v>
      </c>
    </row>
    <row r="849" spans="1:2" x14ac:dyDescent="0.25">
      <c r="A849">
        <v>848</v>
      </c>
      <c r="B849" t="s">
        <v>850</v>
      </c>
    </row>
    <row r="850" spans="1:2" x14ac:dyDescent="0.25">
      <c r="A850">
        <v>849</v>
      </c>
      <c r="B850" t="s">
        <v>851</v>
      </c>
    </row>
    <row r="851" spans="1:2" x14ac:dyDescent="0.25">
      <c r="A851">
        <v>850</v>
      </c>
      <c r="B851" t="s">
        <v>852</v>
      </c>
    </row>
    <row r="852" spans="1:2" x14ac:dyDescent="0.25">
      <c r="A852">
        <v>851</v>
      </c>
      <c r="B852" t="s">
        <v>853</v>
      </c>
    </row>
    <row r="853" spans="1:2" x14ac:dyDescent="0.25">
      <c r="A853">
        <v>852</v>
      </c>
      <c r="B853" t="s">
        <v>854</v>
      </c>
    </row>
    <row r="854" spans="1:2" x14ac:dyDescent="0.25">
      <c r="A854">
        <v>853</v>
      </c>
      <c r="B854" t="s">
        <v>855</v>
      </c>
    </row>
    <row r="855" spans="1:2" x14ac:dyDescent="0.25">
      <c r="A855">
        <v>854</v>
      </c>
      <c r="B855" t="s">
        <v>856</v>
      </c>
    </row>
    <row r="856" spans="1:2" x14ac:dyDescent="0.25">
      <c r="A856">
        <v>855</v>
      </c>
      <c r="B856" t="s">
        <v>857</v>
      </c>
    </row>
    <row r="857" spans="1:2" x14ac:dyDescent="0.25">
      <c r="A857">
        <v>856</v>
      </c>
      <c r="B857" t="s">
        <v>858</v>
      </c>
    </row>
    <row r="858" spans="1:2" x14ac:dyDescent="0.25">
      <c r="A858">
        <v>857</v>
      </c>
      <c r="B858" t="s">
        <v>859</v>
      </c>
    </row>
    <row r="859" spans="1:2" x14ac:dyDescent="0.25">
      <c r="A859">
        <v>858</v>
      </c>
      <c r="B859" t="s">
        <v>860</v>
      </c>
    </row>
    <row r="860" spans="1:2" x14ac:dyDescent="0.25">
      <c r="A860">
        <v>859</v>
      </c>
      <c r="B860" t="s">
        <v>861</v>
      </c>
    </row>
    <row r="861" spans="1:2" x14ac:dyDescent="0.25">
      <c r="A861">
        <v>860</v>
      </c>
      <c r="B861" t="s">
        <v>862</v>
      </c>
    </row>
    <row r="862" spans="1:2" x14ac:dyDescent="0.25">
      <c r="A862">
        <v>861</v>
      </c>
      <c r="B862" t="s">
        <v>863</v>
      </c>
    </row>
    <row r="863" spans="1:2" x14ac:dyDescent="0.25">
      <c r="A863">
        <v>862</v>
      </c>
      <c r="B863" t="s">
        <v>864</v>
      </c>
    </row>
    <row r="864" spans="1:2" x14ac:dyDescent="0.25">
      <c r="A864">
        <v>863</v>
      </c>
      <c r="B864" t="s">
        <v>865</v>
      </c>
    </row>
    <row r="865" spans="1:2" x14ac:dyDescent="0.25">
      <c r="A865">
        <v>864</v>
      </c>
      <c r="B865" t="s">
        <v>866</v>
      </c>
    </row>
    <row r="866" spans="1:2" x14ac:dyDescent="0.25">
      <c r="A866">
        <v>865</v>
      </c>
      <c r="B866" t="s">
        <v>867</v>
      </c>
    </row>
    <row r="867" spans="1:2" x14ac:dyDescent="0.25">
      <c r="A867">
        <v>866</v>
      </c>
      <c r="B867" t="s">
        <v>868</v>
      </c>
    </row>
    <row r="868" spans="1:2" x14ac:dyDescent="0.25">
      <c r="A868">
        <v>867</v>
      </c>
      <c r="B868" t="s">
        <v>869</v>
      </c>
    </row>
    <row r="869" spans="1:2" x14ac:dyDescent="0.25">
      <c r="A869">
        <v>868</v>
      </c>
      <c r="B869" t="s">
        <v>870</v>
      </c>
    </row>
    <row r="870" spans="1:2" x14ac:dyDescent="0.25">
      <c r="A870">
        <v>869</v>
      </c>
      <c r="B870" t="s">
        <v>871</v>
      </c>
    </row>
    <row r="871" spans="1:2" x14ac:dyDescent="0.25">
      <c r="A871">
        <v>870</v>
      </c>
      <c r="B871" t="s">
        <v>872</v>
      </c>
    </row>
    <row r="872" spans="1:2" x14ac:dyDescent="0.25">
      <c r="A872">
        <v>871</v>
      </c>
      <c r="B872" t="s">
        <v>873</v>
      </c>
    </row>
    <row r="873" spans="1:2" x14ac:dyDescent="0.25">
      <c r="A873">
        <v>872</v>
      </c>
      <c r="B873" t="s">
        <v>874</v>
      </c>
    </row>
    <row r="874" spans="1:2" x14ac:dyDescent="0.25">
      <c r="A874">
        <v>873</v>
      </c>
      <c r="B874" t="s">
        <v>875</v>
      </c>
    </row>
    <row r="875" spans="1:2" x14ac:dyDescent="0.25">
      <c r="A875">
        <v>874</v>
      </c>
      <c r="B875" t="s">
        <v>876</v>
      </c>
    </row>
    <row r="876" spans="1:2" x14ac:dyDescent="0.25">
      <c r="A876">
        <v>875</v>
      </c>
      <c r="B876" t="s">
        <v>877</v>
      </c>
    </row>
    <row r="877" spans="1:2" x14ac:dyDescent="0.25">
      <c r="A877">
        <v>876</v>
      </c>
      <c r="B877" t="s">
        <v>878</v>
      </c>
    </row>
    <row r="878" spans="1:2" x14ac:dyDescent="0.25">
      <c r="A878">
        <v>877</v>
      </c>
      <c r="B878" t="s">
        <v>879</v>
      </c>
    </row>
    <row r="879" spans="1:2" x14ac:dyDescent="0.25">
      <c r="A879">
        <v>878</v>
      </c>
      <c r="B879" t="s">
        <v>880</v>
      </c>
    </row>
    <row r="880" spans="1:2" x14ac:dyDescent="0.25">
      <c r="A880">
        <v>879</v>
      </c>
      <c r="B880" t="s">
        <v>881</v>
      </c>
    </row>
    <row r="881" spans="1:2" x14ac:dyDescent="0.25">
      <c r="A881">
        <v>880</v>
      </c>
      <c r="B881" t="s">
        <v>882</v>
      </c>
    </row>
    <row r="882" spans="1:2" x14ac:dyDescent="0.25">
      <c r="A882">
        <v>881</v>
      </c>
      <c r="B882" t="s">
        <v>883</v>
      </c>
    </row>
    <row r="883" spans="1:2" x14ac:dyDescent="0.25">
      <c r="A883">
        <v>882</v>
      </c>
      <c r="B883" t="s">
        <v>884</v>
      </c>
    </row>
    <row r="884" spans="1:2" x14ac:dyDescent="0.25">
      <c r="A884">
        <v>883</v>
      </c>
      <c r="B884" t="s">
        <v>885</v>
      </c>
    </row>
    <row r="885" spans="1:2" x14ac:dyDescent="0.25">
      <c r="A885">
        <v>884</v>
      </c>
      <c r="B885" t="s">
        <v>886</v>
      </c>
    </row>
    <row r="886" spans="1:2" x14ac:dyDescent="0.25">
      <c r="A886">
        <v>885</v>
      </c>
      <c r="B886" t="s">
        <v>887</v>
      </c>
    </row>
    <row r="887" spans="1:2" x14ac:dyDescent="0.25">
      <c r="A887">
        <v>886</v>
      </c>
      <c r="B887" t="s">
        <v>888</v>
      </c>
    </row>
    <row r="888" spans="1:2" x14ac:dyDescent="0.25">
      <c r="A888">
        <v>887</v>
      </c>
      <c r="B888" t="s">
        <v>889</v>
      </c>
    </row>
    <row r="889" spans="1:2" x14ac:dyDescent="0.25">
      <c r="A889">
        <v>888</v>
      </c>
      <c r="B889" t="s">
        <v>890</v>
      </c>
    </row>
    <row r="890" spans="1:2" x14ac:dyDescent="0.25">
      <c r="A890">
        <v>889</v>
      </c>
      <c r="B890" t="s">
        <v>891</v>
      </c>
    </row>
    <row r="891" spans="1:2" x14ac:dyDescent="0.25">
      <c r="A891">
        <v>890</v>
      </c>
      <c r="B891" t="s">
        <v>892</v>
      </c>
    </row>
    <row r="892" spans="1:2" x14ac:dyDescent="0.25">
      <c r="A892">
        <v>891</v>
      </c>
      <c r="B892" t="s">
        <v>893</v>
      </c>
    </row>
    <row r="893" spans="1:2" x14ac:dyDescent="0.25">
      <c r="A893">
        <v>892</v>
      </c>
      <c r="B893" t="s">
        <v>894</v>
      </c>
    </row>
    <row r="894" spans="1:2" x14ac:dyDescent="0.25">
      <c r="A894">
        <v>893</v>
      </c>
      <c r="B894" t="s">
        <v>895</v>
      </c>
    </row>
    <row r="895" spans="1:2" x14ac:dyDescent="0.25">
      <c r="A895">
        <v>894</v>
      </c>
      <c r="B895" t="s">
        <v>896</v>
      </c>
    </row>
    <row r="896" spans="1:2" x14ac:dyDescent="0.25">
      <c r="A896">
        <v>895</v>
      </c>
      <c r="B896" t="s">
        <v>897</v>
      </c>
    </row>
    <row r="897" spans="1:2" x14ac:dyDescent="0.25">
      <c r="A897">
        <v>896</v>
      </c>
      <c r="B897" t="s">
        <v>898</v>
      </c>
    </row>
    <row r="898" spans="1:2" x14ac:dyDescent="0.25">
      <c r="A898">
        <v>897</v>
      </c>
      <c r="B898" t="s">
        <v>899</v>
      </c>
    </row>
    <row r="899" spans="1:2" x14ac:dyDescent="0.25">
      <c r="A899">
        <v>898</v>
      </c>
      <c r="B899" t="s">
        <v>900</v>
      </c>
    </row>
    <row r="900" spans="1:2" x14ac:dyDescent="0.25">
      <c r="A900">
        <v>899</v>
      </c>
      <c r="B900" t="s">
        <v>901</v>
      </c>
    </row>
    <row r="901" spans="1:2" x14ac:dyDescent="0.25">
      <c r="A901">
        <v>900</v>
      </c>
      <c r="B901" t="s">
        <v>902</v>
      </c>
    </row>
    <row r="902" spans="1:2" x14ac:dyDescent="0.25">
      <c r="A902">
        <v>901</v>
      </c>
      <c r="B902" t="s">
        <v>903</v>
      </c>
    </row>
    <row r="903" spans="1:2" x14ac:dyDescent="0.25">
      <c r="A903">
        <v>902</v>
      </c>
      <c r="B903" t="s">
        <v>904</v>
      </c>
    </row>
    <row r="904" spans="1:2" x14ac:dyDescent="0.25">
      <c r="A904">
        <v>903</v>
      </c>
      <c r="B904" t="s">
        <v>905</v>
      </c>
    </row>
    <row r="905" spans="1:2" x14ac:dyDescent="0.25">
      <c r="A905">
        <v>904</v>
      </c>
      <c r="B905" t="s">
        <v>906</v>
      </c>
    </row>
    <row r="906" spans="1:2" x14ac:dyDescent="0.25">
      <c r="A906">
        <v>905</v>
      </c>
      <c r="B906" t="s">
        <v>907</v>
      </c>
    </row>
    <row r="907" spans="1:2" x14ac:dyDescent="0.25">
      <c r="A907">
        <v>906</v>
      </c>
      <c r="B907" t="s">
        <v>908</v>
      </c>
    </row>
    <row r="908" spans="1:2" x14ac:dyDescent="0.25">
      <c r="A908">
        <v>907</v>
      </c>
      <c r="B908" t="s">
        <v>909</v>
      </c>
    </row>
    <row r="909" spans="1:2" x14ac:dyDescent="0.25">
      <c r="A909">
        <v>908</v>
      </c>
      <c r="B909" t="s">
        <v>910</v>
      </c>
    </row>
    <row r="910" spans="1:2" x14ac:dyDescent="0.25">
      <c r="A910">
        <v>909</v>
      </c>
      <c r="B910" t="s">
        <v>911</v>
      </c>
    </row>
    <row r="911" spans="1:2" x14ac:dyDescent="0.25">
      <c r="A911">
        <v>910</v>
      </c>
      <c r="B911" t="s">
        <v>912</v>
      </c>
    </row>
    <row r="912" spans="1:2" x14ac:dyDescent="0.25">
      <c r="A912">
        <v>911</v>
      </c>
      <c r="B912" t="s">
        <v>913</v>
      </c>
    </row>
    <row r="913" spans="1:2" x14ac:dyDescent="0.25">
      <c r="A913">
        <v>912</v>
      </c>
      <c r="B913" t="s">
        <v>914</v>
      </c>
    </row>
    <row r="914" spans="1:2" x14ac:dyDescent="0.25">
      <c r="A914">
        <v>913</v>
      </c>
      <c r="B914" t="s">
        <v>915</v>
      </c>
    </row>
    <row r="915" spans="1:2" x14ac:dyDescent="0.25">
      <c r="A915">
        <v>914</v>
      </c>
      <c r="B915" t="s">
        <v>916</v>
      </c>
    </row>
    <row r="916" spans="1:2" x14ac:dyDescent="0.25">
      <c r="A916">
        <v>915</v>
      </c>
      <c r="B916" t="s">
        <v>917</v>
      </c>
    </row>
    <row r="917" spans="1:2" x14ac:dyDescent="0.25">
      <c r="A917">
        <v>916</v>
      </c>
      <c r="B917" t="s">
        <v>918</v>
      </c>
    </row>
    <row r="918" spans="1:2" x14ac:dyDescent="0.25">
      <c r="A918">
        <v>917</v>
      </c>
      <c r="B918" t="s">
        <v>919</v>
      </c>
    </row>
    <row r="919" spans="1:2" x14ac:dyDescent="0.25">
      <c r="A919">
        <v>918</v>
      </c>
      <c r="B919" t="s">
        <v>920</v>
      </c>
    </row>
    <row r="920" spans="1:2" x14ac:dyDescent="0.25">
      <c r="A920">
        <v>919</v>
      </c>
      <c r="B920" t="s">
        <v>921</v>
      </c>
    </row>
    <row r="921" spans="1:2" x14ac:dyDescent="0.25">
      <c r="A921">
        <v>920</v>
      </c>
      <c r="B921" t="s">
        <v>922</v>
      </c>
    </row>
    <row r="922" spans="1:2" x14ac:dyDescent="0.25">
      <c r="A922">
        <v>921</v>
      </c>
      <c r="B922" t="s">
        <v>923</v>
      </c>
    </row>
    <row r="923" spans="1:2" x14ac:dyDescent="0.25">
      <c r="A923">
        <v>922</v>
      </c>
      <c r="B923" t="s">
        <v>924</v>
      </c>
    </row>
    <row r="924" spans="1:2" x14ac:dyDescent="0.25">
      <c r="A924">
        <v>923</v>
      </c>
      <c r="B924" t="s">
        <v>925</v>
      </c>
    </row>
    <row r="925" spans="1:2" x14ac:dyDescent="0.25">
      <c r="A925">
        <v>924</v>
      </c>
      <c r="B925" t="s">
        <v>926</v>
      </c>
    </row>
    <row r="926" spans="1:2" x14ac:dyDescent="0.25">
      <c r="A926">
        <v>925</v>
      </c>
      <c r="B926" t="s">
        <v>927</v>
      </c>
    </row>
    <row r="927" spans="1:2" x14ac:dyDescent="0.25">
      <c r="A927">
        <v>926</v>
      </c>
      <c r="B927" t="s">
        <v>928</v>
      </c>
    </row>
    <row r="928" spans="1:2" x14ac:dyDescent="0.25">
      <c r="A928">
        <v>927</v>
      </c>
      <c r="B928" t="s">
        <v>929</v>
      </c>
    </row>
    <row r="929" spans="1:2" x14ac:dyDescent="0.25">
      <c r="A929">
        <v>928</v>
      </c>
      <c r="B929" t="s">
        <v>930</v>
      </c>
    </row>
    <row r="930" spans="1:2" x14ac:dyDescent="0.25">
      <c r="A930">
        <v>929</v>
      </c>
      <c r="B930" t="s">
        <v>931</v>
      </c>
    </row>
    <row r="931" spans="1:2" x14ac:dyDescent="0.25">
      <c r="A931">
        <v>930</v>
      </c>
      <c r="B931" t="s">
        <v>932</v>
      </c>
    </row>
    <row r="932" spans="1:2" x14ac:dyDescent="0.25">
      <c r="A932">
        <v>931</v>
      </c>
      <c r="B932" t="s">
        <v>933</v>
      </c>
    </row>
    <row r="933" spans="1:2" x14ac:dyDescent="0.25">
      <c r="A933">
        <v>932</v>
      </c>
      <c r="B933" t="s">
        <v>934</v>
      </c>
    </row>
    <row r="934" spans="1:2" x14ac:dyDescent="0.25">
      <c r="A934">
        <v>933</v>
      </c>
      <c r="B934" t="s">
        <v>935</v>
      </c>
    </row>
    <row r="935" spans="1:2" x14ac:dyDescent="0.25">
      <c r="A935">
        <v>934</v>
      </c>
      <c r="B935" t="s">
        <v>936</v>
      </c>
    </row>
    <row r="936" spans="1:2" x14ac:dyDescent="0.25">
      <c r="A936">
        <v>935</v>
      </c>
      <c r="B936" t="s">
        <v>937</v>
      </c>
    </row>
    <row r="937" spans="1:2" x14ac:dyDescent="0.25">
      <c r="A937">
        <v>936</v>
      </c>
      <c r="B937" t="s">
        <v>938</v>
      </c>
    </row>
    <row r="938" spans="1:2" x14ac:dyDescent="0.25">
      <c r="A938">
        <v>937</v>
      </c>
      <c r="B938" t="s">
        <v>939</v>
      </c>
    </row>
    <row r="939" spans="1:2" x14ac:dyDescent="0.25">
      <c r="A939">
        <v>938</v>
      </c>
      <c r="B939" t="s">
        <v>940</v>
      </c>
    </row>
    <row r="940" spans="1:2" x14ac:dyDescent="0.25">
      <c r="A940">
        <v>939</v>
      </c>
      <c r="B940" t="s">
        <v>941</v>
      </c>
    </row>
    <row r="941" spans="1:2" x14ac:dyDescent="0.25">
      <c r="A941">
        <v>940</v>
      </c>
      <c r="B941" t="s">
        <v>942</v>
      </c>
    </row>
    <row r="942" spans="1:2" x14ac:dyDescent="0.25">
      <c r="A942">
        <v>941</v>
      </c>
      <c r="B942" t="s">
        <v>943</v>
      </c>
    </row>
    <row r="943" spans="1:2" x14ac:dyDescent="0.25">
      <c r="A943">
        <v>942</v>
      </c>
      <c r="B943" t="s">
        <v>944</v>
      </c>
    </row>
    <row r="944" spans="1:2" x14ac:dyDescent="0.25">
      <c r="A944">
        <v>943</v>
      </c>
      <c r="B944" t="s">
        <v>945</v>
      </c>
    </row>
    <row r="945" spans="1:2" x14ac:dyDescent="0.25">
      <c r="A945">
        <v>944</v>
      </c>
      <c r="B945" t="s">
        <v>946</v>
      </c>
    </row>
    <row r="946" spans="1:2" x14ac:dyDescent="0.25">
      <c r="A946">
        <v>945</v>
      </c>
      <c r="B946" t="s">
        <v>947</v>
      </c>
    </row>
    <row r="947" spans="1:2" x14ac:dyDescent="0.25">
      <c r="A947">
        <v>946</v>
      </c>
      <c r="B947" t="s">
        <v>948</v>
      </c>
    </row>
    <row r="948" spans="1:2" x14ac:dyDescent="0.25">
      <c r="A948">
        <v>947</v>
      </c>
      <c r="B948" t="s">
        <v>949</v>
      </c>
    </row>
    <row r="949" spans="1:2" x14ac:dyDescent="0.25">
      <c r="A949">
        <v>948</v>
      </c>
      <c r="B949" t="s">
        <v>950</v>
      </c>
    </row>
    <row r="950" spans="1:2" x14ac:dyDescent="0.25">
      <c r="A950">
        <v>949</v>
      </c>
      <c r="B950" t="s">
        <v>951</v>
      </c>
    </row>
    <row r="951" spans="1:2" x14ac:dyDescent="0.25">
      <c r="A951">
        <v>950</v>
      </c>
      <c r="B951" t="s">
        <v>952</v>
      </c>
    </row>
    <row r="952" spans="1:2" x14ac:dyDescent="0.25">
      <c r="A952">
        <v>951</v>
      </c>
      <c r="B952" t="s">
        <v>953</v>
      </c>
    </row>
    <row r="953" spans="1:2" x14ac:dyDescent="0.25">
      <c r="A953">
        <v>952</v>
      </c>
      <c r="B953" t="s">
        <v>954</v>
      </c>
    </row>
    <row r="954" spans="1:2" x14ac:dyDescent="0.25">
      <c r="A954">
        <v>953</v>
      </c>
      <c r="B954" t="s">
        <v>955</v>
      </c>
    </row>
    <row r="955" spans="1:2" x14ac:dyDescent="0.25">
      <c r="A955">
        <v>954</v>
      </c>
      <c r="B955" t="s">
        <v>956</v>
      </c>
    </row>
    <row r="956" spans="1:2" x14ac:dyDescent="0.25">
      <c r="A956">
        <v>955</v>
      </c>
      <c r="B956" t="s">
        <v>957</v>
      </c>
    </row>
    <row r="957" spans="1:2" x14ac:dyDescent="0.25">
      <c r="A957">
        <v>956</v>
      </c>
      <c r="B957" t="s">
        <v>958</v>
      </c>
    </row>
    <row r="958" spans="1:2" x14ac:dyDescent="0.25">
      <c r="A958">
        <v>957</v>
      </c>
      <c r="B958" t="s">
        <v>959</v>
      </c>
    </row>
    <row r="959" spans="1:2" x14ac:dyDescent="0.25">
      <c r="A959">
        <v>958</v>
      </c>
      <c r="B959" t="s">
        <v>960</v>
      </c>
    </row>
    <row r="960" spans="1:2" x14ac:dyDescent="0.25">
      <c r="A960">
        <v>959</v>
      </c>
      <c r="B960" t="s">
        <v>961</v>
      </c>
    </row>
    <row r="961" spans="1:2" x14ac:dyDescent="0.25">
      <c r="A961">
        <v>960</v>
      </c>
      <c r="B961" t="s">
        <v>962</v>
      </c>
    </row>
    <row r="962" spans="1:2" x14ac:dyDescent="0.25">
      <c r="A962">
        <v>961</v>
      </c>
      <c r="B962" t="s">
        <v>963</v>
      </c>
    </row>
    <row r="963" spans="1:2" x14ac:dyDescent="0.25">
      <c r="A963">
        <v>962</v>
      </c>
      <c r="B963" t="s">
        <v>964</v>
      </c>
    </row>
    <row r="964" spans="1:2" x14ac:dyDescent="0.25">
      <c r="A964">
        <v>963</v>
      </c>
      <c r="B964" t="s">
        <v>965</v>
      </c>
    </row>
    <row r="965" spans="1:2" x14ac:dyDescent="0.25">
      <c r="A965">
        <v>964</v>
      </c>
      <c r="B965" t="s">
        <v>966</v>
      </c>
    </row>
    <row r="966" spans="1:2" x14ac:dyDescent="0.25">
      <c r="A966">
        <v>965</v>
      </c>
      <c r="B966" t="s">
        <v>967</v>
      </c>
    </row>
    <row r="967" spans="1:2" x14ac:dyDescent="0.25">
      <c r="A967">
        <v>966</v>
      </c>
      <c r="B967" t="s">
        <v>968</v>
      </c>
    </row>
    <row r="968" spans="1:2" x14ac:dyDescent="0.25">
      <c r="A968">
        <v>967</v>
      </c>
      <c r="B968" t="s">
        <v>969</v>
      </c>
    </row>
    <row r="969" spans="1:2" x14ac:dyDescent="0.25">
      <c r="A969">
        <v>968</v>
      </c>
      <c r="B969" t="s">
        <v>970</v>
      </c>
    </row>
    <row r="970" spans="1:2" x14ac:dyDescent="0.25">
      <c r="A970">
        <v>969</v>
      </c>
      <c r="B970" t="s">
        <v>971</v>
      </c>
    </row>
    <row r="971" spans="1:2" x14ac:dyDescent="0.25">
      <c r="A971">
        <v>970</v>
      </c>
      <c r="B971" t="s">
        <v>972</v>
      </c>
    </row>
    <row r="972" spans="1:2" x14ac:dyDescent="0.25">
      <c r="A972">
        <v>971</v>
      </c>
      <c r="B972" t="s">
        <v>973</v>
      </c>
    </row>
    <row r="973" spans="1:2" x14ac:dyDescent="0.25">
      <c r="A973">
        <v>972</v>
      </c>
      <c r="B973" t="s">
        <v>974</v>
      </c>
    </row>
    <row r="974" spans="1:2" x14ac:dyDescent="0.25">
      <c r="A974">
        <v>973</v>
      </c>
      <c r="B974" t="s">
        <v>975</v>
      </c>
    </row>
    <row r="975" spans="1:2" x14ac:dyDescent="0.25">
      <c r="A975">
        <v>974</v>
      </c>
      <c r="B975" t="s">
        <v>976</v>
      </c>
    </row>
    <row r="976" spans="1:2" x14ac:dyDescent="0.25">
      <c r="A976">
        <v>975</v>
      </c>
      <c r="B976" t="s">
        <v>977</v>
      </c>
    </row>
    <row r="977" spans="1:2" x14ac:dyDescent="0.25">
      <c r="A977">
        <v>976</v>
      </c>
      <c r="B977" t="s">
        <v>978</v>
      </c>
    </row>
    <row r="978" spans="1:2" x14ac:dyDescent="0.25">
      <c r="A978">
        <v>977</v>
      </c>
      <c r="B978" t="s">
        <v>979</v>
      </c>
    </row>
    <row r="979" spans="1:2" x14ac:dyDescent="0.25">
      <c r="A979">
        <v>978</v>
      </c>
      <c r="B979" t="s">
        <v>980</v>
      </c>
    </row>
    <row r="980" spans="1:2" x14ac:dyDescent="0.25">
      <c r="A980">
        <v>979</v>
      </c>
      <c r="B980" t="s">
        <v>981</v>
      </c>
    </row>
    <row r="981" spans="1:2" x14ac:dyDescent="0.25">
      <c r="A981">
        <v>980</v>
      </c>
      <c r="B981" t="s">
        <v>982</v>
      </c>
    </row>
    <row r="982" spans="1:2" x14ac:dyDescent="0.25">
      <c r="A982">
        <v>981</v>
      </c>
      <c r="B982" t="s">
        <v>983</v>
      </c>
    </row>
    <row r="983" spans="1:2" x14ac:dyDescent="0.25">
      <c r="A983">
        <v>982</v>
      </c>
      <c r="B983" t="s">
        <v>984</v>
      </c>
    </row>
    <row r="984" spans="1:2" x14ac:dyDescent="0.25">
      <c r="A984">
        <v>983</v>
      </c>
      <c r="B984" t="s">
        <v>985</v>
      </c>
    </row>
    <row r="985" spans="1:2" x14ac:dyDescent="0.25">
      <c r="A985">
        <v>984</v>
      </c>
      <c r="B985" t="s">
        <v>986</v>
      </c>
    </row>
    <row r="986" spans="1:2" x14ac:dyDescent="0.25">
      <c r="A986">
        <v>985</v>
      </c>
      <c r="B986" t="s">
        <v>987</v>
      </c>
    </row>
    <row r="987" spans="1:2" x14ac:dyDescent="0.25">
      <c r="A987">
        <v>986</v>
      </c>
      <c r="B987" t="s">
        <v>988</v>
      </c>
    </row>
    <row r="988" spans="1:2" x14ac:dyDescent="0.25">
      <c r="A988">
        <v>987</v>
      </c>
      <c r="B988" t="s">
        <v>989</v>
      </c>
    </row>
    <row r="989" spans="1:2" x14ac:dyDescent="0.25">
      <c r="A989">
        <v>988</v>
      </c>
      <c r="B989" t="s">
        <v>990</v>
      </c>
    </row>
    <row r="990" spans="1:2" x14ac:dyDescent="0.25">
      <c r="A990">
        <v>989</v>
      </c>
      <c r="B990" t="s">
        <v>991</v>
      </c>
    </row>
    <row r="991" spans="1:2" x14ac:dyDescent="0.25">
      <c r="A991">
        <v>990</v>
      </c>
      <c r="B991" t="s">
        <v>992</v>
      </c>
    </row>
    <row r="992" spans="1:2" x14ac:dyDescent="0.25">
      <c r="A992">
        <v>991</v>
      </c>
      <c r="B992" t="s">
        <v>993</v>
      </c>
    </row>
    <row r="993" spans="1:2" x14ac:dyDescent="0.25">
      <c r="A993">
        <v>992</v>
      </c>
      <c r="B993" t="s">
        <v>994</v>
      </c>
    </row>
    <row r="994" spans="1:2" x14ac:dyDescent="0.25">
      <c r="A994">
        <v>993</v>
      </c>
      <c r="B994" t="s">
        <v>995</v>
      </c>
    </row>
    <row r="995" spans="1:2" x14ac:dyDescent="0.25">
      <c r="A995">
        <v>994</v>
      </c>
      <c r="B995" t="s">
        <v>996</v>
      </c>
    </row>
    <row r="996" spans="1:2" x14ac:dyDescent="0.25">
      <c r="A996">
        <v>995</v>
      </c>
      <c r="B996" t="s">
        <v>997</v>
      </c>
    </row>
    <row r="997" spans="1:2" x14ac:dyDescent="0.25">
      <c r="A997">
        <v>996</v>
      </c>
      <c r="B997" t="s">
        <v>998</v>
      </c>
    </row>
    <row r="998" spans="1:2" x14ac:dyDescent="0.25">
      <c r="A998">
        <v>997</v>
      </c>
      <c r="B998" t="s">
        <v>999</v>
      </c>
    </row>
    <row r="999" spans="1:2" x14ac:dyDescent="0.25">
      <c r="A999">
        <v>998</v>
      </c>
      <c r="B999" t="s">
        <v>1000</v>
      </c>
    </row>
    <row r="1000" spans="1:2" x14ac:dyDescent="0.25">
      <c r="A1000">
        <v>999</v>
      </c>
      <c r="B1000" t="s">
        <v>1001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327"/>
  <sheetViews>
    <sheetView topLeftCell="B46" workbookViewId="0">
      <selection activeCell="C74" sqref="C74"/>
    </sheetView>
  </sheetViews>
  <sheetFormatPr defaultRowHeight="15" x14ac:dyDescent="0.25"/>
  <cols>
    <col min="1" max="1" width="140.7109375" style="1" hidden="1" customWidth="1"/>
    <col min="2" max="2" width="15.5703125" style="1" bestFit="1" customWidth="1"/>
    <col min="3" max="3" width="132.85546875" style="1" bestFit="1" customWidth="1"/>
    <col min="4" max="4" width="19.5703125" style="1" hidden="1" customWidth="1"/>
    <col min="5" max="5" width="27.7109375" style="1" hidden="1" customWidth="1"/>
    <col min="6" max="6" width="88.5703125" style="1" hidden="1" customWidth="1"/>
    <col min="7" max="16384" width="9.140625" style="1"/>
  </cols>
  <sheetData>
    <row r="1" spans="1:6" x14ac:dyDescent="0.25">
      <c r="A1" s="1" t="s">
        <v>1545</v>
      </c>
      <c r="B1" s="1" t="s">
        <v>1540</v>
      </c>
      <c r="C1" s="1" t="s">
        <v>1544</v>
      </c>
      <c r="D1" s="1" t="s">
        <v>1541</v>
      </c>
      <c r="E1" s="1" t="s">
        <v>1542</v>
      </c>
      <c r="F1" s="1" t="s">
        <v>1543</v>
      </c>
    </row>
    <row r="2" spans="1:6" x14ac:dyDescent="0.25">
      <c r="A2" s="11" t="str">
        <f>+CONCATENATE(Table4[[#This Row],[Funding Code]]," - ",Table4[[#This Row],[Description]])</f>
        <v xml:space="preserve">100000 - General Fund - General Fund  - General Fund </v>
      </c>
      <c r="B2" s="2" t="s">
        <v>1214</v>
      </c>
      <c r="C2" s="2" t="str">
        <f>+CONCATENATE(D2," - ",E2," - ",F2)</f>
        <v xml:space="preserve">General Fund - General Fund  - General Fund </v>
      </c>
      <c r="D2" s="2" t="s">
        <v>1213</v>
      </c>
      <c r="E2" s="3" t="s">
        <v>1004</v>
      </c>
      <c r="F2" s="3" t="s">
        <v>1004</v>
      </c>
    </row>
    <row r="3" spans="1:6" x14ac:dyDescent="0.25">
      <c r="A3" s="11" t="str">
        <f>+CONCATENATE(Table4[[#This Row],[Funding Code]]," - ",Table4[[#This Row],[Description]])</f>
        <v>101000 - General Fund - New General Appropriation - New General Appropriation</v>
      </c>
      <c r="B3" s="2" t="s">
        <v>1215</v>
      </c>
      <c r="C3" s="2" t="str">
        <f t="shared" ref="C3:C65" si="0">+CONCATENATE(D3," - ",E3," - ",F3)</f>
        <v>General Fund - New General Appropriation - New General Appropriation</v>
      </c>
      <c r="D3" s="2" t="s">
        <v>1213</v>
      </c>
      <c r="E3" s="3" t="s">
        <v>1005</v>
      </c>
      <c r="F3" s="3" t="s">
        <v>1005</v>
      </c>
    </row>
    <row r="4" spans="1:6" x14ac:dyDescent="0.25">
      <c r="A4" s="11" t="str">
        <f>+CONCATENATE(Table4[[#This Row],[Funding Code]]," - ",Table4[[#This Row],[Description]])</f>
        <v xml:space="preserve">101101 - General Fund - New General Appropriation - Specific Budgets of National Government Agencies </v>
      </c>
      <c r="B4" s="2" t="s">
        <v>1216</v>
      </c>
      <c r="C4" s="2" t="str">
        <f t="shared" si="0"/>
        <v xml:space="preserve">General Fund - New General Appropriation - Specific Budgets of National Government Agencies </v>
      </c>
      <c r="D4" s="2" t="s">
        <v>1213</v>
      </c>
      <c r="E4" s="3" t="s">
        <v>1005</v>
      </c>
      <c r="F4" s="3" t="s">
        <v>1006</v>
      </c>
    </row>
    <row r="5" spans="1:6" x14ac:dyDescent="0.25">
      <c r="A5" s="11" t="str">
        <f>+CONCATENATE(Table4[[#This Row],[Funding Code]]," - ",Table4[[#This Row],[Description]])</f>
        <v>101151 - General Fund - New General Appropriation - GoP Counterpart Funds</v>
      </c>
      <c r="B5" s="2" t="s">
        <v>1217</v>
      </c>
      <c r="C5" s="2" t="str">
        <f t="shared" si="0"/>
        <v>General Fund - New General Appropriation - GoP Counterpart Funds</v>
      </c>
      <c r="D5" s="2" t="s">
        <v>1213</v>
      </c>
      <c r="E5" s="3" t="s">
        <v>1005</v>
      </c>
      <c r="F5" s="4" t="s">
        <v>1007</v>
      </c>
    </row>
    <row r="6" spans="1:6" x14ac:dyDescent="0.25">
      <c r="A6" s="11" t="str">
        <f>+CONCATENATE(Table4[[#This Row],[Funding Code]]," - ",Table4[[#This Row],[Description]])</f>
        <v>101152 - General Fund - New General Appropriation - Asian Development Bank</v>
      </c>
      <c r="B6" s="2" t="s">
        <v>1218</v>
      </c>
      <c r="C6" s="2" t="str">
        <f t="shared" si="0"/>
        <v>General Fund - New General Appropriation - Asian Development Bank</v>
      </c>
      <c r="D6" s="2" t="s">
        <v>1213</v>
      </c>
      <c r="E6" s="3" t="s">
        <v>1005</v>
      </c>
      <c r="F6" s="4" t="s">
        <v>1008</v>
      </c>
    </row>
    <row r="7" spans="1:6" x14ac:dyDescent="0.25">
      <c r="A7" s="11" t="str">
        <f>+CONCATENATE(Table4[[#This Row],[Funding Code]]," - ",Table4[[#This Row],[Description]])</f>
        <v>101153 - General Fund - New General Appropriation - Australia</v>
      </c>
      <c r="B7" s="2" t="s">
        <v>1219</v>
      </c>
      <c r="C7" s="2" t="str">
        <f t="shared" si="0"/>
        <v>General Fund - New General Appropriation - Australia</v>
      </c>
      <c r="D7" s="2" t="s">
        <v>1213</v>
      </c>
      <c r="E7" s="3" t="s">
        <v>1005</v>
      </c>
      <c r="F7" s="4" t="s">
        <v>1009</v>
      </c>
    </row>
    <row r="8" spans="1:6" x14ac:dyDescent="0.25">
      <c r="A8" s="11" t="str">
        <f>+CONCATENATE(Table4[[#This Row],[Funding Code]]," - ",Table4[[#This Row],[Description]])</f>
        <v>101154 - General Fund - New General Appropriation - Austria</v>
      </c>
      <c r="B8" s="2" t="s">
        <v>1220</v>
      </c>
      <c r="C8" s="2" t="str">
        <f t="shared" si="0"/>
        <v>General Fund - New General Appropriation - Austria</v>
      </c>
      <c r="D8" s="2" t="s">
        <v>1213</v>
      </c>
      <c r="E8" s="3" t="s">
        <v>1005</v>
      </c>
      <c r="F8" s="4" t="s">
        <v>1010</v>
      </c>
    </row>
    <row r="9" spans="1:6" x14ac:dyDescent="0.25">
      <c r="A9" s="11" t="str">
        <f>+CONCATENATE(Table4[[#This Row],[Funding Code]]," - ",Table4[[#This Row],[Description]])</f>
        <v>101155 - General Fund - New General Appropriation - Belgium</v>
      </c>
      <c r="B9" s="2" t="s">
        <v>1221</v>
      </c>
      <c r="C9" s="2" t="str">
        <f t="shared" si="0"/>
        <v>General Fund - New General Appropriation - Belgium</v>
      </c>
      <c r="D9" s="2" t="s">
        <v>1213</v>
      </c>
      <c r="E9" s="3" t="s">
        <v>1005</v>
      </c>
      <c r="F9" s="4" t="s">
        <v>1011</v>
      </c>
    </row>
    <row r="10" spans="1:6" x14ac:dyDescent="0.25">
      <c r="A10" s="11" t="str">
        <f>+CONCATENATE(Table4[[#This Row],[Funding Code]]," - ",Table4[[#This Row],[Description]])</f>
        <v>101156 - General Fund - New General Appropriation - Canada</v>
      </c>
      <c r="B10" s="2" t="s">
        <v>1222</v>
      </c>
      <c r="C10" s="2" t="str">
        <f t="shared" si="0"/>
        <v>General Fund - New General Appropriation - Canada</v>
      </c>
      <c r="D10" s="2" t="s">
        <v>1213</v>
      </c>
      <c r="E10" s="3" t="s">
        <v>1005</v>
      </c>
      <c r="F10" s="4" t="s">
        <v>1012</v>
      </c>
    </row>
    <row r="11" spans="1:6" x14ac:dyDescent="0.25">
      <c r="A11" s="11" t="str">
        <f>+CONCATENATE(Table4[[#This Row],[Funding Code]]," - ",Table4[[#This Row],[Description]])</f>
        <v>101157 - General Fund - New General Appropriation - China</v>
      </c>
      <c r="B11" s="2" t="s">
        <v>1223</v>
      </c>
      <c r="C11" s="2" t="str">
        <f t="shared" si="0"/>
        <v>General Fund - New General Appropriation - China</v>
      </c>
      <c r="D11" s="2" t="s">
        <v>1213</v>
      </c>
      <c r="E11" s="3" t="s">
        <v>1005</v>
      </c>
      <c r="F11" s="4" t="s">
        <v>1013</v>
      </c>
    </row>
    <row r="12" spans="1:6" x14ac:dyDescent="0.25">
      <c r="A12" s="11" t="str">
        <f>+CONCATENATE(Table4[[#This Row],[Funding Code]]," - ",Table4[[#This Row],[Description]])</f>
        <v>101158 - General Fund - New General Appropriation - Denmark</v>
      </c>
      <c r="B12" s="2" t="s">
        <v>1224</v>
      </c>
      <c r="C12" s="2" t="str">
        <f t="shared" si="0"/>
        <v>General Fund - New General Appropriation - Denmark</v>
      </c>
      <c r="D12" s="2" t="s">
        <v>1213</v>
      </c>
      <c r="E12" s="3" t="s">
        <v>1005</v>
      </c>
      <c r="F12" s="4" t="s">
        <v>1014</v>
      </c>
    </row>
    <row r="13" spans="1:6" x14ac:dyDescent="0.25">
      <c r="A13" s="11" t="str">
        <f>+CONCATENATE(Table4[[#This Row],[Funding Code]]," - ",Table4[[#This Row],[Description]])</f>
        <v>101159 - General Fund - New General Appropriation - European Commission</v>
      </c>
      <c r="B13" s="2" t="s">
        <v>1225</v>
      </c>
      <c r="C13" s="2" t="str">
        <f t="shared" si="0"/>
        <v>General Fund - New General Appropriation - European Commission</v>
      </c>
      <c r="D13" s="2" t="s">
        <v>1213</v>
      </c>
      <c r="E13" s="3" t="s">
        <v>1005</v>
      </c>
      <c r="F13" s="5" t="s">
        <v>1015</v>
      </c>
    </row>
    <row r="14" spans="1:6" x14ac:dyDescent="0.25">
      <c r="A14" s="11" t="str">
        <f>+CONCATENATE(Table4[[#This Row],[Funding Code]]," - ",Table4[[#This Row],[Description]])</f>
        <v>101160 - General Fund - New General Appropriation - France</v>
      </c>
      <c r="B14" s="2" t="s">
        <v>1226</v>
      </c>
      <c r="C14" s="2" t="str">
        <f t="shared" si="0"/>
        <v>General Fund - New General Appropriation - France</v>
      </c>
      <c r="D14" s="2" t="s">
        <v>1213</v>
      </c>
      <c r="E14" s="3" t="s">
        <v>1005</v>
      </c>
      <c r="F14" s="5" t="s">
        <v>1016</v>
      </c>
    </row>
    <row r="15" spans="1:6" x14ac:dyDescent="0.25">
      <c r="A15" s="11" t="str">
        <f>+CONCATENATE(Table4[[#This Row],[Funding Code]]," - ",Table4[[#This Row],[Description]])</f>
        <v>101161 - General Fund - New General Appropriation - Germany</v>
      </c>
      <c r="B15" s="2" t="s">
        <v>1227</v>
      </c>
      <c r="C15" s="2" t="str">
        <f t="shared" si="0"/>
        <v>General Fund - New General Appropriation - Germany</v>
      </c>
      <c r="D15" s="2" t="s">
        <v>1213</v>
      </c>
      <c r="E15" s="3" t="s">
        <v>1005</v>
      </c>
      <c r="F15" s="5" t="s">
        <v>1017</v>
      </c>
    </row>
    <row r="16" spans="1:6" x14ac:dyDescent="0.25">
      <c r="A16" s="11" t="str">
        <f>+CONCATENATE(Table4[[#This Row],[Funding Code]]," - ",Table4[[#This Row],[Description]])</f>
        <v>101162 - General Fund - New General Appropriation - Global Environment Facility</v>
      </c>
      <c r="B16" s="2" t="s">
        <v>1228</v>
      </c>
      <c r="C16" s="2" t="str">
        <f t="shared" si="0"/>
        <v>General Fund - New General Appropriation - Global Environment Facility</v>
      </c>
      <c r="D16" s="2" t="s">
        <v>1213</v>
      </c>
      <c r="E16" s="3" t="s">
        <v>1005</v>
      </c>
      <c r="F16" s="5" t="s">
        <v>1018</v>
      </c>
    </row>
    <row r="17" spans="1:6" x14ac:dyDescent="0.25">
      <c r="A17" s="11" t="str">
        <f>+CONCATENATE(Table4[[#This Row],[Funding Code]]," - ",Table4[[#This Row],[Description]])</f>
        <v>101163 - General Fund - New General Appropriation - International Bank for Reconstruction and Development (IBRD)</v>
      </c>
      <c r="B17" s="2" t="s">
        <v>1229</v>
      </c>
      <c r="C17" s="2" t="str">
        <f t="shared" si="0"/>
        <v>General Fund - New General Appropriation - International Bank for Reconstruction and Development (IBRD)</v>
      </c>
      <c r="D17" s="2" t="s">
        <v>1213</v>
      </c>
      <c r="E17" s="3" t="s">
        <v>1005</v>
      </c>
      <c r="F17" s="5" t="s">
        <v>1019</v>
      </c>
    </row>
    <row r="18" spans="1:6" x14ac:dyDescent="0.25">
      <c r="A18" s="11" t="str">
        <f>+CONCATENATE(Table4[[#This Row],[Funding Code]]," - ",Table4[[#This Row],[Description]])</f>
        <v>101164 - General Fund - New General Appropriation - International Development Fund (IDF)</v>
      </c>
      <c r="B18" s="2" t="s">
        <v>1230</v>
      </c>
      <c r="C18" s="2" t="str">
        <f t="shared" si="0"/>
        <v>General Fund - New General Appropriation - International Development Fund (IDF)</v>
      </c>
      <c r="D18" s="2" t="s">
        <v>1213</v>
      </c>
      <c r="E18" s="3" t="s">
        <v>1005</v>
      </c>
      <c r="F18" s="5" t="s">
        <v>1020</v>
      </c>
    </row>
    <row r="19" spans="1:6" x14ac:dyDescent="0.25">
      <c r="A19" s="11" t="str">
        <f>+CONCATENATE(Table4[[#This Row],[Funding Code]]," - ",Table4[[#This Row],[Description]])</f>
        <v>101165 - General Fund - New General Appropriation - International Fund for Agricultural Development (IFAD)</v>
      </c>
      <c r="B19" s="2" t="s">
        <v>1231</v>
      </c>
      <c r="C19" s="2" t="str">
        <f t="shared" si="0"/>
        <v>General Fund - New General Appropriation - International Fund for Agricultural Development (IFAD)</v>
      </c>
      <c r="D19" s="2" t="s">
        <v>1213</v>
      </c>
      <c r="E19" s="3" t="s">
        <v>1005</v>
      </c>
      <c r="F19" s="5" t="s">
        <v>1021</v>
      </c>
    </row>
    <row r="20" spans="1:6" x14ac:dyDescent="0.25">
      <c r="A20" s="11" t="str">
        <f>+CONCATENATE(Table4[[#This Row],[Funding Code]]," - ",Table4[[#This Row],[Description]])</f>
        <v>101166 - General Fund - New General Appropriation - Italy</v>
      </c>
      <c r="B20" s="2" t="s">
        <v>1232</v>
      </c>
      <c r="C20" s="2" t="str">
        <f t="shared" si="0"/>
        <v>General Fund - New General Appropriation - Italy</v>
      </c>
      <c r="D20" s="2" t="s">
        <v>1213</v>
      </c>
      <c r="E20" s="3" t="s">
        <v>1005</v>
      </c>
      <c r="F20" s="5" t="s">
        <v>1022</v>
      </c>
    </row>
    <row r="21" spans="1:6" x14ac:dyDescent="0.25">
      <c r="A21" s="11" t="str">
        <f>+CONCATENATE(Table4[[#This Row],[Funding Code]]," - ",Table4[[#This Row],[Description]])</f>
        <v>101167 - General Fund - New General Appropriation - Japan</v>
      </c>
      <c r="B21" s="2" t="s">
        <v>1233</v>
      </c>
      <c r="C21" s="2" t="str">
        <f t="shared" si="0"/>
        <v>General Fund - New General Appropriation - Japan</v>
      </c>
      <c r="D21" s="2" t="s">
        <v>1213</v>
      </c>
      <c r="E21" s="3" t="s">
        <v>1005</v>
      </c>
      <c r="F21" s="5" t="s">
        <v>1023</v>
      </c>
    </row>
    <row r="22" spans="1:6" x14ac:dyDescent="0.25">
      <c r="A22" s="11" t="str">
        <f>+CONCATENATE(Table4[[#This Row],[Funding Code]]," - ",Table4[[#This Row],[Description]])</f>
        <v>101168 - General Fund - New General Appropriation - Korea</v>
      </c>
      <c r="B22" s="2" t="s">
        <v>1234</v>
      </c>
      <c r="C22" s="2" t="str">
        <f t="shared" si="0"/>
        <v>General Fund - New General Appropriation - Korea</v>
      </c>
      <c r="D22" s="2" t="s">
        <v>1213</v>
      </c>
      <c r="E22" s="3" t="s">
        <v>1005</v>
      </c>
      <c r="F22" s="5" t="s">
        <v>1024</v>
      </c>
    </row>
    <row r="23" spans="1:6" x14ac:dyDescent="0.25">
      <c r="A23" s="11" t="str">
        <f>+CONCATENATE(Table4[[#This Row],[Funding Code]]," - ",Table4[[#This Row],[Description]])</f>
        <v>101169 - General Fund - New General Appropriation - Millennium Challenge Corporation</v>
      </c>
      <c r="B23" s="2" t="s">
        <v>1235</v>
      </c>
      <c r="C23" s="2" t="str">
        <f t="shared" si="0"/>
        <v>General Fund - New General Appropriation - Millennium Challenge Corporation</v>
      </c>
      <c r="D23" s="2" t="s">
        <v>1213</v>
      </c>
      <c r="E23" s="3" t="s">
        <v>1005</v>
      </c>
      <c r="F23" s="5" t="s">
        <v>1025</v>
      </c>
    </row>
    <row r="24" spans="1:6" x14ac:dyDescent="0.25">
      <c r="A24" s="11" t="str">
        <f>+CONCATENATE(Table4[[#This Row],[Funding Code]]," - ",Table4[[#This Row],[Description]])</f>
        <v>101170 - General Fund - New General Appropriation - Netherlands</v>
      </c>
      <c r="B24" s="2" t="s">
        <v>1236</v>
      </c>
      <c r="C24" s="2" t="str">
        <f t="shared" si="0"/>
        <v>General Fund - New General Appropriation - Netherlands</v>
      </c>
      <c r="D24" s="2" t="s">
        <v>1213</v>
      </c>
      <c r="E24" s="3" t="s">
        <v>1005</v>
      </c>
      <c r="F24" s="5" t="s">
        <v>1026</v>
      </c>
    </row>
    <row r="25" spans="1:6" x14ac:dyDescent="0.25">
      <c r="A25" s="11" t="str">
        <f>+CONCATENATE(Table4[[#This Row],[Funding Code]]," - ",Table4[[#This Row],[Description]])</f>
        <v>101171 - General Fund - New General Appropriation - New Zealand</v>
      </c>
      <c r="B25" s="2" t="s">
        <v>1237</v>
      </c>
      <c r="C25" s="2" t="str">
        <f t="shared" si="0"/>
        <v>General Fund - New General Appropriation - New Zealand</v>
      </c>
      <c r="D25" s="2" t="s">
        <v>1213</v>
      </c>
      <c r="E25" s="3" t="s">
        <v>1005</v>
      </c>
      <c r="F25" s="5" t="s">
        <v>1027</v>
      </c>
    </row>
    <row r="26" spans="1:6" x14ac:dyDescent="0.25">
      <c r="A26" s="11" t="str">
        <f>+CONCATENATE(Table4[[#This Row],[Funding Code]]," - ",Table4[[#This Row],[Description]])</f>
        <v>101172 - General Fund - New General Appropriation - Norway</v>
      </c>
      <c r="B26" s="2" t="s">
        <v>1238</v>
      </c>
      <c r="C26" s="2" t="str">
        <f t="shared" si="0"/>
        <v>General Fund - New General Appropriation - Norway</v>
      </c>
      <c r="D26" s="2" t="s">
        <v>1213</v>
      </c>
      <c r="E26" s="3" t="s">
        <v>1005</v>
      </c>
      <c r="F26" s="5" t="s">
        <v>1028</v>
      </c>
    </row>
    <row r="27" spans="1:6" x14ac:dyDescent="0.25">
      <c r="A27" s="11" t="str">
        <f>+CONCATENATE(Table4[[#This Row],[Funding Code]]," - ",Table4[[#This Row],[Description]])</f>
        <v>101173 - General Fund - New General Appropriation - Saudi Arabia</v>
      </c>
      <c r="B27" s="2" t="s">
        <v>1239</v>
      </c>
      <c r="C27" s="2" t="str">
        <f t="shared" si="0"/>
        <v>General Fund - New General Appropriation - Saudi Arabia</v>
      </c>
      <c r="D27" s="2" t="s">
        <v>1213</v>
      </c>
      <c r="E27" s="3" t="s">
        <v>1005</v>
      </c>
      <c r="F27" s="5" t="s">
        <v>1029</v>
      </c>
    </row>
    <row r="28" spans="1:6" x14ac:dyDescent="0.25">
      <c r="A28" s="11" t="str">
        <f>+CONCATENATE(Table4[[#This Row],[Funding Code]]," - ",Table4[[#This Row],[Description]])</f>
        <v>101174 - General Fund - New General Appropriation - Spain</v>
      </c>
      <c r="B28" s="2" t="s">
        <v>1240</v>
      </c>
      <c r="C28" s="2" t="str">
        <f t="shared" si="0"/>
        <v>General Fund - New General Appropriation - Spain</v>
      </c>
      <c r="D28" s="2" t="s">
        <v>1213</v>
      </c>
      <c r="E28" s="3" t="s">
        <v>1005</v>
      </c>
      <c r="F28" s="5" t="s">
        <v>1030</v>
      </c>
    </row>
    <row r="29" spans="1:6" x14ac:dyDescent="0.25">
      <c r="A29" s="11" t="str">
        <f>+CONCATENATE(Table4[[#This Row],[Funding Code]]," - ",Table4[[#This Row],[Description]])</f>
        <v>101175 - General Fund - New General Appropriation - Switzerland</v>
      </c>
      <c r="B29" s="2" t="s">
        <v>1241</v>
      </c>
      <c r="C29" s="2" t="str">
        <f t="shared" si="0"/>
        <v>General Fund - New General Appropriation - Switzerland</v>
      </c>
      <c r="D29" s="2" t="s">
        <v>1213</v>
      </c>
      <c r="E29" s="3" t="s">
        <v>1005</v>
      </c>
      <c r="F29" s="5" t="s">
        <v>1031</v>
      </c>
    </row>
    <row r="30" spans="1:6" x14ac:dyDescent="0.25">
      <c r="A30" s="11" t="str">
        <f>+CONCATENATE(Table4[[#This Row],[Funding Code]]," - ",Table4[[#This Row],[Description]])</f>
        <v>101176 - General Fund - New General Appropriation - United Kingdom</v>
      </c>
      <c r="B30" s="2" t="s">
        <v>1242</v>
      </c>
      <c r="C30" s="2" t="str">
        <f t="shared" si="0"/>
        <v>General Fund - New General Appropriation - United Kingdom</v>
      </c>
      <c r="D30" s="2" t="s">
        <v>1213</v>
      </c>
      <c r="E30" s="3" t="s">
        <v>1005</v>
      </c>
      <c r="F30" s="5" t="s">
        <v>1032</v>
      </c>
    </row>
    <row r="31" spans="1:6" x14ac:dyDescent="0.25">
      <c r="A31" s="11" t="str">
        <f>+CONCATENATE(Table4[[#This Row],[Funding Code]]," - ",Table4[[#This Row],[Description]])</f>
        <v>101177 - General Fund - New General Appropriation - United States</v>
      </c>
      <c r="B31" s="2" t="s">
        <v>1243</v>
      </c>
      <c r="C31" s="2" t="str">
        <f t="shared" si="0"/>
        <v>General Fund - New General Appropriation - United States</v>
      </c>
      <c r="D31" s="2" t="s">
        <v>1213</v>
      </c>
      <c r="E31" s="3" t="s">
        <v>1005</v>
      </c>
      <c r="F31" s="5" t="s">
        <v>1033</v>
      </c>
    </row>
    <row r="32" spans="1:6" x14ac:dyDescent="0.25">
      <c r="A32" s="11" t="str">
        <f>+CONCATENATE(Table4[[#This Row],[Funding Code]]," - ",Table4[[#This Row],[Description]])</f>
        <v>101178 - General Fund - New General Appropriation - United Nations Development Fund for Women (UNIFEM)</v>
      </c>
      <c r="B32" s="2" t="s">
        <v>1244</v>
      </c>
      <c r="C32" s="2" t="str">
        <f t="shared" si="0"/>
        <v>General Fund - New General Appropriation - United Nations Development Fund for Women (UNIFEM)</v>
      </c>
      <c r="D32" s="2" t="s">
        <v>1213</v>
      </c>
      <c r="E32" s="3" t="s">
        <v>1005</v>
      </c>
      <c r="F32" s="5" t="s">
        <v>1034</v>
      </c>
    </row>
    <row r="33" spans="1:6" x14ac:dyDescent="0.25">
      <c r="A33" s="11" t="str">
        <f>+CONCATENATE(Table4[[#This Row],[Funding Code]]," - ",Table4[[#This Row],[Description]])</f>
        <v>101179 - General Fund - New General Appropriation - United Nations Population Fund (UNFPA)</v>
      </c>
      <c r="B33" s="2" t="s">
        <v>1245</v>
      </c>
      <c r="C33" s="2" t="str">
        <f t="shared" si="0"/>
        <v>General Fund - New General Appropriation - United Nations Population Fund (UNFPA)</v>
      </c>
      <c r="D33" s="2" t="s">
        <v>1213</v>
      </c>
      <c r="E33" s="3" t="s">
        <v>1005</v>
      </c>
      <c r="F33" s="5" t="s">
        <v>1035</v>
      </c>
    </row>
    <row r="34" spans="1:6" x14ac:dyDescent="0.25">
      <c r="A34" s="11" t="str">
        <f>+CONCATENATE(Table4[[#This Row],[Funding Code]]," - ",Table4[[#This Row],[Description]])</f>
        <v>101250 - General Fund - New General Appropriation - Others  (Specify)</v>
      </c>
      <c r="B34" s="2" t="s">
        <v>1246</v>
      </c>
      <c r="C34" s="2" t="str">
        <f t="shared" si="0"/>
        <v>General Fund - New General Appropriation - Others  (Specify)</v>
      </c>
      <c r="D34" s="2" t="s">
        <v>1213</v>
      </c>
      <c r="E34" s="3" t="s">
        <v>1005</v>
      </c>
      <c r="F34" s="6" t="s">
        <v>1036</v>
      </c>
    </row>
    <row r="35" spans="1:6" x14ac:dyDescent="0.25">
      <c r="A35" s="11" t="str">
        <f>+CONCATENATE(Table4[[#This Row],[Funding Code]]," - ",Table4[[#This Row],[Description]])</f>
        <v>101252 - General Fund - New General Appropriation - Special Shares of LGUs in the Proceeds of National Taxes</v>
      </c>
      <c r="B35" s="2" t="s">
        <v>1247</v>
      </c>
      <c r="C35" s="2" t="str">
        <f t="shared" si="0"/>
        <v>General Fund - New General Appropriation - Special Shares of LGUs in the Proceeds of National Taxes</v>
      </c>
      <c r="D35" s="2" t="s">
        <v>1213</v>
      </c>
      <c r="E35" s="3" t="s">
        <v>1005</v>
      </c>
      <c r="F35" s="5" t="s">
        <v>1037</v>
      </c>
    </row>
    <row r="36" spans="1:6" x14ac:dyDescent="0.25">
      <c r="A36" s="11" t="str">
        <f>+CONCATENATE(Table4[[#This Row],[Funding Code]]," - ",Table4[[#This Row],[Description]])</f>
        <v>101253 - General Fund - New General Appropriation - Barangay Officials Death Benefits Fund</v>
      </c>
      <c r="B36" s="2" t="s">
        <v>1248</v>
      </c>
      <c r="C36" s="2" t="str">
        <f t="shared" si="0"/>
        <v>General Fund - New General Appropriation - Barangay Officials Death Benefits Fund</v>
      </c>
      <c r="D36" s="2" t="s">
        <v>1213</v>
      </c>
      <c r="E36" s="3" t="s">
        <v>1005</v>
      </c>
      <c r="F36" s="5" t="s">
        <v>1038</v>
      </c>
    </row>
    <row r="37" spans="1:6" x14ac:dyDescent="0.25">
      <c r="A37" s="11" t="str">
        <f>+CONCATENATE(Table4[[#This Row],[Funding Code]]," - ",Table4[[#This Row],[Description]])</f>
        <v>101254 - General Fund - New General Appropriation - Local Government Support Fund</v>
      </c>
      <c r="B37" s="2" t="s">
        <v>1249</v>
      </c>
      <c r="C37" s="2" t="str">
        <f t="shared" si="0"/>
        <v>General Fund - New General Appropriation - Local Government Support Fund</v>
      </c>
      <c r="D37" s="2" t="s">
        <v>1213</v>
      </c>
      <c r="E37" s="3" t="s">
        <v>1005</v>
      </c>
      <c r="F37" s="5" t="s">
        <v>1039</v>
      </c>
    </row>
    <row r="38" spans="1:6" x14ac:dyDescent="0.25">
      <c r="A38" s="11" t="str">
        <f>+CONCATENATE(Table4[[#This Row],[Funding Code]]," - ",Table4[[#This Row],[Description]])</f>
        <v>101255 - General Fund - New General Appropriation - Others  (Specify)</v>
      </c>
      <c r="B38" s="2" t="s">
        <v>1250</v>
      </c>
      <c r="C38" s="2" t="str">
        <f t="shared" si="0"/>
        <v>General Fund - New General Appropriation - Others  (Specify)</v>
      </c>
      <c r="D38" s="2" t="s">
        <v>1213</v>
      </c>
      <c r="E38" s="3" t="s">
        <v>1005</v>
      </c>
      <c r="F38" s="6" t="s">
        <v>1036</v>
      </c>
    </row>
    <row r="39" spans="1:6" x14ac:dyDescent="0.25">
      <c r="A39" s="11" t="str">
        <f>+CONCATENATE(Table4[[#This Row],[Funding Code]]," - ",Table4[[#This Row],[Description]])</f>
        <v>101276 - General Fund - New General Appropriation - Equity Contribution</v>
      </c>
      <c r="B39" s="2" t="s">
        <v>1251</v>
      </c>
      <c r="C39" s="2" t="str">
        <f t="shared" si="0"/>
        <v>General Fund - New General Appropriation - Equity Contribution</v>
      </c>
      <c r="D39" s="2" t="s">
        <v>1213</v>
      </c>
      <c r="E39" s="3" t="s">
        <v>1005</v>
      </c>
      <c r="F39" s="6" t="s">
        <v>1040</v>
      </c>
    </row>
    <row r="40" spans="1:6" x14ac:dyDescent="0.25">
      <c r="A40" s="11" t="str">
        <f>+CONCATENATE(Table4[[#This Row],[Funding Code]]," - ",Table4[[#This Row],[Description]])</f>
        <v>101277 - General Fund - New General Appropriation - Subsidies</v>
      </c>
      <c r="B40" s="2" t="s">
        <v>1252</v>
      </c>
      <c r="C40" s="2" t="str">
        <f t="shared" si="0"/>
        <v>General Fund - New General Appropriation - Subsidies</v>
      </c>
      <c r="D40" s="2" t="s">
        <v>1213</v>
      </c>
      <c r="E40" s="3" t="s">
        <v>1005</v>
      </c>
      <c r="F40" s="5" t="s">
        <v>1041</v>
      </c>
    </row>
    <row r="41" spans="1:6" x14ac:dyDescent="0.25">
      <c r="A41" s="11" t="str">
        <f>+CONCATENATE(Table4[[#This Row],[Funding Code]]," - ",Table4[[#This Row],[Description]])</f>
        <v>101278 - General Fund - New General Appropriation - Loans</v>
      </c>
      <c r="B41" s="2" t="s">
        <v>1253</v>
      </c>
      <c r="C41" s="2" t="str">
        <f t="shared" si="0"/>
        <v>General Fund - New General Appropriation - Loans</v>
      </c>
      <c r="D41" s="2" t="s">
        <v>1213</v>
      </c>
      <c r="E41" s="3" t="s">
        <v>1005</v>
      </c>
      <c r="F41" s="5" t="s">
        <v>1042</v>
      </c>
    </row>
    <row r="42" spans="1:6" x14ac:dyDescent="0.25">
      <c r="A42" s="11" t="str">
        <f>+CONCATENATE(Table4[[#This Row],[Funding Code]]," - ",Table4[[#This Row],[Description]])</f>
        <v>101279 - General Fund - New General Appropriation - Advances</v>
      </c>
      <c r="B42" s="2" t="s">
        <v>1254</v>
      </c>
      <c r="C42" s="2" t="str">
        <f t="shared" si="0"/>
        <v>General Fund - New General Appropriation - Advances</v>
      </c>
      <c r="D42" s="2" t="s">
        <v>1213</v>
      </c>
      <c r="E42" s="3" t="s">
        <v>1005</v>
      </c>
      <c r="F42" s="5" t="s">
        <v>1043</v>
      </c>
    </row>
    <row r="43" spans="1:6" x14ac:dyDescent="0.25">
      <c r="A43" s="11" t="str">
        <f>+CONCATENATE(Table4[[#This Row],[Funding Code]]," - ",Table4[[#This Row],[Description]])</f>
        <v>101281 - General Fund - New General Appropriation - Others (Specify)</v>
      </c>
      <c r="B43" s="2" t="s">
        <v>1255</v>
      </c>
      <c r="C43" s="2" t="str">
        <f t="shared" si="0"/>
        <v>General Fund - New General Appropriation - Others (Specify)</v>
      </c>
      <c r="D43" s="2" t="s">
        <v>1213</v>
      </c>
      <c r="E43" s="3" t="s">
        <v>1005</v>
      </c>
      <c r="F43" s="6" t="s">
        <v>1044</v>
      </c>
    </row>
    <row r="44" spans="1:6" x14ac:dyDescent="0.25">
      <c r="A44" s="11" t="str">
        <f>+CONCATENATE(Table4[[#This Row],[Funding Code]]," - ",Table4[[#This Row],[Description]])</f>
        <v>101301 - General Fund - New General Appropriation - Financial Assistance to MMDA - Subsidies</v>
      </c>
      <c r="B44" s="2" t="s">
        <v>1256</v>
      </c>
      <c r="C44" s="2" t="str">
        <f t="shared" si="0"/>
        <v>General Fund - New General Appropriation - Financial Assistance to MMDA - Subsidies</v>
      </c>
      <c r="D44" s="2" t="s">
        <v>1213</v>
      </c>
      <c r="E44" s="3" t="s">
        <v>1005</v>
      </c>
      <c r="F44" s="5" t="s">
        <v>1045</v>
      </c>
    </row>
    <row r="45" spans="1:6" x14ac:dyDescent="0.25">
      <c r="A45" s="11" t="str">
        <f>+CONCATENATE(Table4[[#This Row],[Funding Code]]," - ",Table4[[#This Row],[Description]])</f>
        <v>101302 - General Fund - New General Appropriation - Others (Specify)</v>
      </c>
      <c r="B45" s="2" t="s">
        <v>1257</v>
      </c>
      <c r="C45" s="2" t="str">
        <f t="shared" si="0"/>
        <v>General Fund - New General Appropriation - Others (Specify)</v>
      </c>
      <c r="D45" s="2" t="s">
        <v>1213</v>
      </c>
      <c r="E45" s="3" t="s">
        <v>1005</v>
      </c>
      <c r="F45" s="6" t="s">
        <v>1044</v>
      </c>
    </row>
    <row r="46" spans="1:6" x14ac:dyDescent="0.25">
      <c r="A46" s="11" t="str">
        <f>+CONCATENATE(Table4[[#This Row],[Funding Code]]," - ",Table4[[#This Row],[Description]])</f>
        <v>101401 - General Fund - Special Purpose Funds - Calamity Fund</v>
      </c>
      <c r="B46" s="2" t="s">
        <v>1258</v>
      </c>
      <c r="C46" s="2" t="str">
        <f t="shared" si="0"/>
        <v>General Fund - Special Purpose Funds - Calamity Fund</v>
      </c>
      <c r="D46" s="2" t="s">
        <v>1213</v>
      </c>
      <c r="E46" s="3" t="s">
        <v>1046</v>
      </c>
      <c r="F46" s="4" t="s">
        <v>1047</v>
      </c>
    </row>
    <row r="47" spans="1:6" x14ac:dyDescent="0.25">
      <c r="A47" s="11" t="str">
        <f>+CONCATENATE(Table4[[#This Row],[Funding Code]]," - ",Table4[[#This Row],[Description]])</f>
        <v>101402 - General Fund - Special Purpose Funds - Contingent Fund</v>
      </c>
      <c r="B47" s="2" t="s">
        <v>1259</v>
      </c>
      <c r="C47" s="2" t="str">
        <f t="shared" si="0"/>
        <v>General Fund - Special Purpose Funds - Contingent Fund</v>
      </c>
      <c r="D47" s="2" t="s">
        <v>1213</v>
      </c>
      <c r="E47" s="3" t="s">
        <v>1046</v>
      </c>
      <c r="F47" s="4" t="s">
        <v>1048</v>
      </c>
    </row>
    <row r="48" spans="1:6" x14ac:dyDescent="0.25">
      <c r="A48" s="11" t="str">
        <f>+CONCATENATE(Table4[[#This Row],[Funding Code]]," - ",Table4[[#This Row],[Description]])</f>
        <v>101403 - General Fund - Special Purpose Funds - DepEd – School Building Program/Educational Facilities Fund</v>
      </c>
      <c r="B48" s="2" t="s">
        <v>1260</v>
      </c>
      <c r="C48" s="2" t="str">
        <f t="shared" si="0"/>
        <v>General Fund - Special Purpose Funds - DepEd – School Building Program/Educational Facilities Fund</v>
      </c>
      <c r="D48" s="2" t="s">
        <v>1213</v>
      </c>
      <c r="E48" s="3" t="s">
        <v>1046</v>
      </c>
      <c r="F48" s="4" t="s">
        <v>1049</v>
      </c>
    </row>
    <row r="49" spans="1:6" x14ac:dyDescent="0.25">
      <c r="A49" s="11" t="str">
        <f>+CONCATENATE(Table4[[#This Row],[Funding Code]]," - ",Table4[[#This Row],[Description]])</f>
        <v>101404 - General Fund - Special Purpose Funds - E-Government Fund</v>
      </c>
      <c r="B49" s="2" t="s">
        <v>1261</v>
      </c>
      <c r="C49" s="2" t="str">
        <f t="shared" si="0"/>
        <v>General Fund - Special Purpose Funds - E-Government Fund</v>
      </c>
      <c r="D49" s="2" t="s">
        <v>1213</v>
      </c>
      <c r="E49" s="3" t="s">
        <v>1046</v>
      </c>
      <c r="F49" s="4" t="s">
        <v>1050</v>
      </c>
    </row>
    <row r="50" spans="1:6" x14ac:dyDescent="0.25">
      <c r="A50" s="11" t="str">
        <f>+CONCATENATE(Table4[[#This Row],[Funding Code]]," - ",Table4[[#This Row],[Description]])</f>
        <v>101405 - General Fund - Special Purpose Funds - International Commitments Fund</v>
      </c>
      <c r="B50" s="2" t="s">
        <v>1262</v>
      </c>
      <c r="C50" s="2" t="str">
        <f t="shared" si="0"/>
        <v>General Fund - Special Purpose Funds - International Commitments Fund</v>
      </c>
      <c r="D50" s="2" t="s">
        <v>1213</v>
      </c>
      <c r="E50" s="3" t="s">
        <v>1046</v>
      </c>
      <c r="F50" s="4" t="s">
        <v>1051</v>
      </c>
    </row>
    <row r="51" spans="1:6" x14ac:dyDescent="0.25">
      <c r="A51" s="11" t="str">
        <f>+CONCATENATE(Table4[[#This Row],[Funding Code]]," - ",Table4[[#This Row],[Description]])</f>
        <v>101406 - General Fund - Special Purpose Funds - Miscellaneous Personnel Benefits Fund</v>
      </c>
      <c r="B51" s="2" t="s">
        <v>1263</v>
      </c>
      <c r="C51" s="2" t="str">
        <f t="shared" si="0"/>
        <v>General Fund - Special Purpose Funds - Miscellaneous Personnel Benefits Fund</v>
      </c>
      <c r="D51" s="2" t="s">
        <v>1213</v>
      </c>
      <c r="E51" s="3" t="s">
        <v>1046</v>
      </c>
      <c r="F51" s="4" t="s">
        <v>1052</v>
      </c>
    </row>
    <row r="52" spans="1:6" x14ac:dyDescent="0.25">
      <c r="A52" s="11" t="str">
        <f>+CONCATENATE(Table4[[#This Row],[Funding Code]]," - ",Table4[[#This Row],[Description]])</f>
        <v>101407 - General Fund - Special Purpose Funds - Pension and Gratuity Fund</v>
      </c>
      <c r="B52" s="2" t="s">
        <v>1264</v>
      </c>
      <c r="C52" s="2" t="str">
        <f t="shared" si="0"/>
        <v>General Fund - Special Purpose Funds - Pension and Gratuity Fund</v>
      </c>
      <c r="D52" s="2" t="s">
        <v>1213</v>
      </c>
      <c r="E52" s="3" t="s">
        <v>1046</v>
      </c>
      <c r="F52" s="4" t="s">
        <v>1053</v>
      </c>
    </row>
    <row r="53" spans="1:6" x14ac:dyDescent="0.25">
      <c r="A53" s="11" t="str">
        <f>+CONCATENATE(Table4[[#This Row],[Funding Code]]," - ",Table4[[#This Row],[Description]])</f>
        <v>101408 - General Fund - Special Purpose Funds - Priority Development Assistance Fund</v>
      </c>
      <c r="B53" s="2" t="s">
        <v>1265</v>
      </c>
      <c r="C53" s="2" t="str">
        <f t="shared" si="0"/>
        <v>General Fund - Special Purpose Funds - Priority Development Assistance Fund</v>
      </c>
      <c r="D53" s="2" t="s">
        <v>1213</v>
      </c>
      <c r="E53" s="3" t="s">
        <v>1046</v>
      </c>
      <c r="F53" s="4" t="s">
        <v>1054</v>
      </c>
    </row>
    <row r="54" spans="1:6" x14ac:dyDescent="0.25">
      <c r="A54" s="11" t="str">
        <f>+CONCATENATE(Table4[[#This Row],[Funding Code]]," - ",Table4[[#This Row],[Description]])</f>
        <v>101409 - General Fund - Special Purpose Funds - Allocation for Capital Outlays and Scholarship Programs of State Universities and Colleges (SUCs)</v>
      </c>
      <c r="B54" s="2" t="s">
        <v>1266</v>
      </c>
      <c r="C54" s="2" t="str">
        <f t="shared" si="0"/>
        <v>General Fund - Special Purpose Funds - Allocation for Capital Outlays and Scholarship Programs of State Universities and Colleges (SUCs)</v>
      </c>
      <c r="D54" s="2" t="s">
        <v>1213</v>
      </c>
      <c r="E54" s="3" t="s">
        <v>1046</v>
      </c>
      <c r="F54" s="4" t="s">
        <v>1055</v>
      </c>
    </row>
    <row r="55" spans="1:6" x14ac:dyDescent="0.25">
      <c r="A55" s="11" t="str">
        <f>+CONCATENATE(Table4[[#This Row],[Funding Code]]," - ",Table4[[#This Row],[Description]])</f>
        <v>101410 - General Fund - Special Purpose Funds - Feasibility Studies Fund</v>
      </c>
      <c r="B55" s="2" t="s">
        <v>1267</v>
      </c>
      <c r="C55" s="2" t="str">
        <f t="shared" si="0"/>
        <v>General Fund - Special Purpose Funds - Feasibility Studies Fund</v>
      </c>
      <c r="D55" s="2" t="s">
        <v>1213</v>
      </c>
      <c r="E55" s="3" t="s">
        <v>1046</v>
      </c>
      <c r="F55" s="4" t="s">
        <v>1056</v>
      </c>
    </row>
    <row r="56" spans="1:6" x14ac:dyDescent="0.25">
      <c r="A56" s="11" t="str">
        <f>+CONCATENATE(Table4[[#This Row],[Funding Code]]," - ",Table4[[#This Row],[Description]])</f>
        <v>101411 - General Fund - Special Purpose Funds -  Others</v>
      </c>
      <c r="B56" s="2" t="s">
        <v>1268</v>
      </c>
      <c r="C56" s="2" t="str">
        <f t="shared" si="0"/>
        <v>General Fund - Special Purpose Funds -  Others</v>
      </c>
      <c r="D56" s="2" t="s">
        <v>1213</v>
      </c>
      <c r="E56" s="3" t="s">
        <v>1046</v>
      </c>
      <c r="F56" s="7" t="s">
        <v>1057</v>
      </c>
    </row>
    <row r="57" spans="1:6" x14ac:dyDescent="0.25">
      <c r="A57" s="11" t="str">
        <f>+CONCATENATE(Table4[[#This Row],[Funding Code]]," - ",Table4[[#This Row],[Description]])</f>
        <v>102000 - General Fund - Continuing Appropriations - Continuing Appropriations</v>
      </c>
      <c r="B57" s="2" t="s">
        <v>1269</v>
      </c>
      <c r="C57" s="2" t="str">
        <f t="shared" si="0"/>
        <v>General Fund - Continuing Appropriations - Continuing Appropriations</v>
      </c>
      <c r="D57" s="2" t="s">
        <v>1213</v>
      </c>
      <c r="E57" s="3" t="s">
        <v>1058</v>
      </c>
      <c r="F57" s="3" t="s">
        <v>1058</v>
      </c>
    </row>
    <row r="58" spans="1:6" x14ac:dyDescent="0.25">
      <c r="A58" s="11" t="str">
        <f>+CONCATENATE(Table4[[#This Row],[Funding Code]]," - ",Table4[[#This Row],[Description]])</f>
        <v xml:space="preserve">102101 - General Fund - Continuing Appropriations - Specific Budgets of National Government Agencies </v>
      </c>
      <c r="B58" s="2" t="s">
        <v>1270</v>
      </c>
      <c r="C58" s="2" t="str">
        <f t="shared" si="0"/>
        <v xml:space="preserve">General Fund - Continuing Appropriations - Specific Budgets of National Government Agencies </v>
      </c>
      <c r="D58" s="2" t="s">
        <v>1213</v>
      </c>
      <c r="E58" s="3" t="s">
        <v>1058</v>
      </c>
      <c r="F58" s="3" t="s">
        <v>1006</v>
      </c>
    </row>
    <row r="59" spans="1:6" x14ac:dyDescent="0.25">
      <c r="A59" s="11" t="str">
        <f>+CONCATENATE(Table4[[#This Row],[Funding Code]]," - ",Table4[[#This Row],[Description]])</f>
        <v>102151 - General Fund - Continuing Appropriations - GoP Counterpart Funds</v>
      </c>
      <c r="B59" s="2" t="s">
        <v>1271</v>
      </c>
      <c r="C59" s="2" t="str">
        <f t="shared" si="0"/>
        <v>General Fund - Continuing Appropriations - GoP Counterpart Funds</v>
      </c>
      <c r="D59" s="2" t="s">
        <v>1213</v>
      </c>
      <c r="E59" s="3" t="s">
        <v>1058</v>
      </c>
      <c r="F59" s="4" t="s">
        <v>1007</v>
      </c>
    </row>
    <row r="60" spans="1:6" x14ac:dyDescent="0.25">
      <c r="A60" s="11" t="str">
        <f>+CONCATENATE(Table4[[#This Row],[Funding Code]]," - ",Table4[[#This Row],[Description]])</f>
        <v>102152 - General Fund - Continuing Appropriations - Asian Development Bank</v>
      </c>
      <c r="B60" s="2" t="s">
        <v>1272</v>
      </c>
      <c r="C60" s="2" t="str">
        <f t="shared" si="0"/>
        <v>General Fund - Continuing Appropriations - Asian Development Bank</v>
      </c>
      <c r="D60" s="2" t="s">
        <v>1213</v>
      </c>
      <c r="E60" s="3" t="s">
        <v>1058</v>
      </c>
      <c r="F60" s="4" t="s">
        <v>1008</v>
      </c>
    </row>
    <row r="61" spans="1:6" x14ac:dyDescent="0.25">
      <c r="A61" s="11" t="str">
        <f>+CONCATENATE(Table4[[#This Row],[Funding Code]]," - ",Table4[[#This Row],[Description]])</f>
        <v>102153 - General Fund - Continuing Appropriations - Australia</v>
      </c>
      <c r="B61" s="2" t="s">
        <v>1273</v>
      </c>
      <c r="C61" s="2" t="str">
        <f t="shared" si="0"/>
        <v>General Fund - Continuing Appropriations - Australia</v>
      </c>
      <c r="D61" s="2" t="s">
        <v>1213</v>
      </c>
      <c r="E61" s="3" t="s">
        <v>1058</v>
      </c>
      <c r="F61" s="4" t="s">
        <v>1009</v>
      </c>
    </row>
    <row r="62" spans="1:6" x14ac:dyDescent="0.25">
      <c r="A62" s="11" t="str">
        <f>+CONCATENATE(Table4[[#This Row],[Funding Code]]," - ",Table4[[#This Row],[Description]])</f>
        <v>102154 - General Fund - Continuing Appropriations - Austria</v>
      </c>
      <c r="B62" s="2" t="s">
        <v>1274</v>
      </c>
      <c r="C62" s="2" t="str">
        <f t="shared" si="0"/>
        <v>General Fund - Continuing Appropriations - Austria</v>
      </c>
      <c r="D62" s="2" t="s">
        <v>1213</v>
      </c>
      <c r="E62" s="3" t="s">
        <v>1058</v>
      </c>
      <c r="F62" s="4" t="s">
        <v>1010</v>
      </c>
    </row>
    <row r="63" spans="1:6" x14ac:dyDescent="0.25">
      <c r="A63" s="11" t="str">
        <f>+CONCATENATE(Table4[[#This Row],[Funding Code]]," - ",Table4[[#This Row],[Description]])</f>
        <v>102155 - General Fund - Continuing Appropriations - Belgium</v>
      </c>
      <c r="B63" s="2" t="s">
        <v>1275</v>
      </c>
      <c r="C63" s="2" t="str">
        <f t="shared" si="0"/>
        <v>General Fund - Continuing Appropriations - Belgium</v>
      </c>
      <c r="D63" s="2" t="s">
        <v>1213</v>
      </c>
      <c r="E63" s="3" t="s">
        <v>1058</v>
      </c>
      <c r="F63" s="4" t="s">
        <v>1011</v>
      </c>
    </row>
    <row r="64" spans="1:6" x14ac:dyDescent="0.25">
      <c r="A64" s="11" t="str">
        <f>+CONCATENATE(Table4[[#This Row],[Funding Code]]," - ",Table4[[#This Row],[Description]])</f>
        <v>102156 - General Fund - Continuing Appropriations - Canada</v>
      </c>
      <c r="B64" s="2" t="s">
        <v>1276</v>
      </c>
      <c r="C64" s="2" t="str">
        <f t="shared" si="0"/>
        <v>General Fund - Continuing Appropriations - Canada</v>
      </c>
      <c r="D64" s="2" t="s">
        <v>1213</v>
      </c>
      <c r="E64" s="3" t="s">
        <v>1058</v>
      </c>
      <c r="F64" s="4" t="s">
        <v>1012</v>
      </c>
    </row>
    <row r="65" spans="1:6" x14ac:dyDescent="0.25">
      <c r="A65" s="11" t="str">
        <f>+CONCATENATE(Table4[[#This Row],[Funding Code]]," - ",Table4[[#This Row],[Description]])</f>
        <v>102157 - General Fund - Continuing Appropriations - China</v>
      </c>
      <c r="B65" s="2" t="s">
        <v>1277</v>
      </c>
      <c r="C65" s="2" t="str">
        <f t="shared" si="0"/>
        <v>General Fund - Continuing Appropriations - China</v>
      </c>
      <c r="D65" s="2" t="s">
        <v>1213</v>
      </c>
      <c r="E65" s="3" t="s">
        <v>1058</v>
      </c>
      <c r="F65" s="4" t="s">
        <v>1013</v>
      </c>
    </row>
    <row r="66" spans="1:6" x14ac:dyDescent="0.25">
      <c r="A66" s="11" t="str">
        <f>+CONCATENATE(Table4[[#This Row],[Funding Code]]," - ",Table4[[#This Row],[Description]])</f>
        <v>102158 - General Fund - Continuing Appropriations - Denmark</v>
      </c>
      <c r="B66" s="2" t="s">
        <v>1278</v>
      </c>
      <c r="C66" s="2" t="str">
        <f t="shared" ref="C66:C129" si="1">+CONCATENATE(D66," - ",E66," - ",F66)</f>
        <v>General Fund - Continuing Appropriations - Denmark</v>
      </c>
      <c r="D66" s="2" t="s">
        <v>1213</v>
      </c>
      <c r="E66" s="3" t="s">
        <v>1058</v>
      </c>
      <c r="F66" s="4" t="s">
        <v>1014</v>
      </c>
    </row>
    <row r="67" spans="1:6" x14ac:dyDescent="0.25">
      <c r="A67" s="11" t="str">
        <f>+CONCATENATE(Table4[[#This Row],[Funding Code]]," - ",Table4[[#This Row],[Description]])</f>
        <v>102159 - General Fund - Continuing Appropriations - European Commission</v>
      </c>
      <c r="B67" s="2" t="s">
        <v>1279</v>
      </c>
      <c r="C67" s="2" t="str">
        <f t="shared" si="1"/>
        <v>General Fund - Continuing Appropriations - European Commission</v>
      </c>
      <c r="D67" s="2" t="s">
        <v>1213</v>
      </c>
      <c r="E67" s="3" t="s">
        <v>1058</v>
      </c>
      <c r="F67" s="5" t="s">
        <v>1015</v>
      </c>
    </row>
    <row r="68" spans="1:6" x14ac:dyDescent="0.25">
      <c r="A68" s="11" t="str">
        <f>+CONCATENATE(Table4[[#This Row],[Funding Code]]," - ",Table4[[#This Row],[Description]])</f>
        <v>102160 - General Fund - Continuing Appropriations - France</v>
      </c>
      <c r="B68" s="2" t="s">
        <v>1280</v>
      </c>
      <c r="C68" s="2" t="str">
        <f t="shared" si="1"/>
        <v>General Fund - Continuing Appropriations - France</v>
      </c>
      <c r="D68" s="2" t="s">
        <v>1213</v>
      </c>
      <c r="E68" s="3" t="s">
        <v>1058</v>
      </c>
      <c r="F68" s="5" t="s">
        <v>1016</v>
      </c>
    </row>
    <row r="69" spans="1:6" x14ac:dyDescent="0.25">
      <c r="A69" s="11" t="str">
        <f>+CONCATENATE(Table4[[#This Row],[Funding Code]]," - ",Table4[[#This Row],[Description]])</f>
        <v>102161 - General Fund - Continuing Appropriations - Germany</v>
      </c>
      <c r="B69" s="2" t="s">
        <v>1281</v>
      </c>
      <c r="C69" s="2" t="str">
        <f t="shared" si="1"/>
        <v>General Fund - Continuing Appropriations - Germany</v>
      </c>
      <c r="D69" s="2" t="s">
        <v>1213</v>
      </c>
      <c r="E69" s="3" t="s">
        <v>1058</v>
      </c>
      <c r="F69" s="5" t="s">
        <v>1017</v>
      </c>
    </row>
    <row r="70" spans="1:6" x14ac:dyDescent="0.25">
      <c r="A70" s="11" t="str">
        <f>+CONCATENATE(Table4[[#This Row],[Funding Code]]," - ",Table4[[#This Row],[Description]])</f>
        <v>102162 - General Fund - Continuing Appropriations - Global Environment Facility</v>
      </c>
      <c r="B70" s="2" t="s">
        <v>1282</v>
      </c>
      <c r="C70" s="2" t="str">
        <f t="shared" si="1"/>
        <v>General Fund - Continuing Appropriations - Global Environment Facility</v>
      </c>
      <c r="D70" s="2" t="s">
        <v>1213</v>
      </c>
      <c r="E70" s="3" t="s">
        <v>1058</v>
      </c>
      <c r="F70" s="5" t="s">
        <v>1018</v>
      </c>
    </row>
    <row r="71" spans="1:6" x14ac:dyDescent="0.25">
      <c r="A71" s="11" t="str">
        <f>+CONCATENATE(Table4[[#This Row],[Funding Code]]," - ",Table4[[#This Row],[Description]])</f>
        <v>102163 - General Fund - Continuing Appropriations - International Bank for Reconstruction and Development (IBRD)</v>
      </c>
      <c r="B71" s="2" t="s">
        <v>1283</v>
      </c>
      <c r="C71" s="2" t="str">
        <f t="shared" si="1"/>
        <v>General Fund - Continuing Appropriations - International Bank for Reconstruction and Development (IBRD)</v>
      </c>
      <c r="D71" s="2" t="s">
        <v>1213</v>
      </c>
      <c r="E71" s="3" t="s">
        <v>1058</v>
      </c>
      <c r="F71" s="5" t="s">
        <v>1019</v>
      </c>
    </row>
    <row r="72" spans="1:6" x14ac:dyDescent="0.25">
      <c r="A72" s="11" t="str">
        <f>+CONCATENATE(Table4[[#This Row],[Funding Code]]," - ",Table4[[#This Row],[Description]])</f>
        <v>102164 - General Fund - Continuing Appropriations - International Development Fund (IDF)</v>
      </c>
      <c r="B72" s="2" t="s">
        <v>1284</v>
      </c>
      <c r="C72" s="2" t="str">
        <f t="shared" si="1"/>
        <v>General Fund - Continuing Appropriations - International Development Fund (IDF)</v>
      </c>
      <c r="D72" s="2" t="s">
        <v>1213</v>
      </c>
      <c r="E72" s="3" t="s">
        <v>1058</v>
      </c>
      <c r="F72" s="5" t="s">
        <v>1020</v>
      </c>
    </row>
    <row r="73" spans="1:6" x14ac:dyDescent="0.25">
      <c r="A73" s="11" t="str">
        <f>+CONCATENATE(Table4[[#This Row],[Funding Code]]," - ",Table4[[#This Row],[Description]])</f>
        <v>102165 - General Fund - Continuing Appropriations - International Fund for Agricultural Development (IFAD)</v>
      </c>
      <c r="B73" s="2" t="s">
        <v>1285</v>
      </c>
      <c r="C73" s="2" t="str">
        <f t="shared" si="1"/>
        <v>General Fund - Continuing Appropriations - International Fund for Agricultural Development (IFAD)</v>
      </c>
      <c r="D73" s="2" t="s">
        <v>1213</v>
      </c>
      <c r="E73" s="3" t="s">
        <v>1058</v>
      </c>
      <c r="F73" s="5" t="s">
        <v>1021</v>
      </c>
    </row>
    <row r="74" spans="1:6" x14ac:dyDescent="0.25">
      <c r="A74" s="11" t="str">
        <f>+CONCATENATE(Table4[[#This Row],[Funding Code]]," - ",Table4[[#This Row],[Description]])</f>
        <v>102166 - General Fund - Continuing Appropriations - Italy</v>
      </c>
      <c r="B74" s="2" t="s">
        <v>1286</v>
      </c>
      <c r="C74" s="2" t="str">
        <f t="shared" si="1"/>
        <v>General Fund - Continuing Appropriations - Italy</v>
      </c>
      <c r="D74" s="2" t="s">
        <v>1213</v>
      </c>
      <c r="E74" s="3" t="s">
        <v>1058</v>
      </c>
      <c r="F74" s="5" t="s">
        <v>1022</v>
      </c>
    </row>
    <row r="75" spans="1:6" x14ac:dyDescent="0.25">
      <c r="A75" s="11" t="str">
        <f>+CONCATENATE(Table4[[#This Row],[Funding Code]]," - ",Table4[[#This Row],[Description]])</f>
        <v>102167 - General Fund - Continuing Appropriations - Japan</v>
      </c>
      <c r="B75" s="2" t="s">
        <v>1287</v>
      </c>
      <c r="C75" s="2" t="str">
        <f t="shared" si="1"/>
        <v>General Fund - Continuing Appropriations - Japan</v>
      </c>
      <c r="D75" s="2" t="s">
        <v>1213</v>
      </c>
      <c r="E75" s="3" t="s">
        <v>1058</v>
      </c>
      <c r="F75" s="5" t="s">
        <v>1023</v>
      </c>
    </row>
    <row r="76" spans="1:6" x14ac:dyDescent="0.25">
      <c r="A76" s="11" t="str">
        <f>+CONCATENATE(Table4[[#This Row],[Funding Code]]," - ",Table4[[#This Row],[Description]])</f>
        <v>102168 - General Fund - Continuing Appropriations - Korea</v>
      </c>
      <c r="B76" s="2" t="s">
        <v>1288</v>
      </c>
      <c r="C76" s="2" t="str">
        <f t="shared" si="1"/>
        <v>General Fund - Continuing Appropriations - Korea</v>
      </c>
      <c r="D76" s="2" t="s">
        <v>1213</v>
      </c>
      <c r="E76" s="3" t="s">
        <v>1058</v>
      </c>
      <c r="F76" s="5" t="s">
        <v>1024</v>
      </c>
    </row>
    <row r="77" spans="1:6" x14ac:dyDescent="0.25">
      <c r="A77" s="11" t="str">
        <f>+CONCATENATE(Table4[[#This Row],[Funding Code]]," - ",Table4[[#This Row],[Description]])</f>
        <v>102169 - General Fund - Continuing Appropriations - Millennium Challenge Corporation</v>
      </c>
      <c r="B77" s="2" t="s">
        <v>1289</v>
      </c>
      <c r="C77" s="2" t="str">
        <f t="shared" si="1"/>
        <v>General Fund - Continuing Appropriations - Millennium Challenge Corporation</v>
      </c>
      <c r="D77" s="2" t="s">
        <v>1213</v>
      </c>
      <c r="E77" s="3" t="s">
        <v>1058</v>
      </c>
      <c r="F77" s="5" t="s">
        <v>1025</v>
      </c>
    </row>
    <row r="78" spans="1:6" x14ac:dyDescent="0.25">
      <c r="A78" s="11" t="str">
        <f>+CONCATENATE(Table4[[#This Row],[Funding Code]]," - ",Table4[[#This Row],[Description]])</f>
        <v>102170 - General Fund - Continuing Appropriations - Netherlands</v>
      </c>
      <c r="B78" s="2" t="s">
        <v>1290</v>
      </c>
      <c r="C78" s="2" t="str">
        <f t="shared" si="1"/>
        <v>General Fund - Continuing Appropriations - Netherlands</v>
      </c>
      <c r="D78" s="2" t="s">
        <v>1213</v>
      </c>
      <c r="E78" s="3" t="s">
        <v>1058</v>
      </c>
      <c r="F78" s="5" t="s">
        <v>1026</v>
      </c>
    </row>
    <row r="79" spans="1:6" x14ac:dyDescent="0.25">
      <c r="A79" s="11" t="str">
        <f>+CONCATENATE(Table4[[#This Row],[Funding Code]]," - ",Table4[[#This Row],[Description]])</f>
        <v>102171 - General Fund - Continuing Appropriations - New Zealand</v>
      </c>
      <c r="B79" s="2" t="s">
        <v>1291</v>
      </c>
      <c r="C79" s="2" t="str">
        <f t="shared" si="1"/>
        <v>General Fund - Continuing Appropriations - New Zealand</v>
      </c>
      <c r="D79" s="2" t="s">
        <v>1213</v>
      </c>
      <c r="E79" s="3" t="s">
        <v>1058</v>
      </c>
      <c r="F79" s="5" t="s">
        <v>1027</v>
      </c>
    </row>
    <row r="80" spans="1:6" x14ac:dyDescent="0.25">
      <c r="A80" s="11" t="str">
        <f>+CONCATENATE(Table4[[#This Row],[Funding Code]]," - ",Table4[[#This Row],[Description]])</f>
        <v>102172 - General Fund - Continuing Appropriations - Norway</v>
      </c>
      <c r="B80" s="2" t="s">
        <v>1292</v>
      </c>
      <c r="C80" s="2" t="str">
        <f t="shared" si="1"/>
        <v>General Fund - Continuing Appropriations - Norway</v>
      </c>
      <c r="D80" s="2" t="s">
        <v>1213</v>
      </c>
      <c r="E80" s="3" t="s">
        <v>1058</v>
      </c>
      <c r="F80" s="5" t="s">
        <v>1028</v>
      </c>
    </row>
    <row r="81" spans="1:6" x14ac:dyDescent="0.25">
      <c r="A81" s="11" t="str">
        <f>+CONCATENATE(Table4[[#This Row],[Funding Code]]," - ",Table4[[#This Row],[Description]])</f>
        <v>102173 - General Fund - Continuing Appropriations - Saudi Arabia</v>
      </c>
      <c r="B81" s="2" t="s">
        <v>1293</v>
      </c>
      <c r="C81" s="2" t="str">
        <f t="shared" si="1"/>
        <v>General Fund - Continuing Appropriations - Saudi Arabia</v>
      </c>
      <c r="D81" s="2" t="s">
        <v>1213</v>
      </c>
      <c r="E81" s="3" t="s">
        <v>1058</v>
      </c>
      <c r="F81" s="5" t="s">
        <v>1029</v>
      </c>
    </row>
    <row r="82" spans="1:6" x14ac:dyDescent="0.25">
      <c r="A82" s="11" t="str">
        <f>+CONCATENATE(Table4[[#This Row],[Funding Code]]," - ",Table4[[#This Row],[Description]])</f>
        <v>102174 - General Fund - Continuing Appropriations - Spain</v>
      </c>
      <c r="B82" s="2" t="s">
        <v>1294</v>
      </c>
      <c r="C82" s="2" t="str">
        <f t="shared" si="1"/>
        <v>General Fund - Continuing Appropriations - Spain</v>
      </c>
      <c r="D82" s="2" t="s">
        <v>1213</v>
      </c>
      <c r="E82" s="3" t="s">
        <v>1058</v>
      </c>
      <c r="F82" s="5" t="s">
        <v>1030</v>
      </c>
    </row>
    <row r="83" spans="1:6" x14ac:dyDescent="0.25">
      <c r="A83" s="11" t="str">
        <f>+CONCATENATE(Table4[[#This Row],[Funding Code]]," - ",Table4[[#This Row],[Description]])</f>
        <v>102175 - General Fund - Continuing Appropriations - Switzerland</v>
      </c>
      <c r="B83" s="2" t="s">
        <v>1295</v>
      </c>
      <c r="C83" s="2" t="str">
        <f t="shared" si="1"/>
        <v>General Fund - Continuing Appropriations - Switzerland</v>
      </c>
      <c r="D83" s="2" t="s">
        <v>1213</v>
      </c>
      <c r="E83" s="3" t="s">
        <v>1058</v>
      </c>
      <c r="F83" s="5" t="s">
        <v>1031</v>
      </c>
    </row>
    <row r="84" spans="1:6" x14ac:dyDescent="0.25">
      <c r="A84" s="11" t="str">
        <f>+CONCATENATE(Table4[[#This Row],[Funding Code]]," - ",Table4[[#This Row],[Description]])</f>
        <v>102176 - General Fund - Continuing Appropriations - United Kingdom</v>
      </c>
      <c r="B84" s="2" t="s">
        <v>1296</v>
      </c>
      <c r="C84" s="2" t="str">
        <f t="shared" si="1"/>
        <v>General Fund - Continuing Appropriations - United Kingdom</v>
      </c>
      <c r="D84" s="2" t="s">
        <v>1213</v>
      </c>
      <c r="E84" s="3" t="s">
        <v>1058</v>
      </c>
      <c r="F84" s="5" t="s">
        <v>1032</v>
      </c>
    </row>
    <row r="85" spans="1:6" x14ac:dyDescent="0.25">
      <c r="A85" s="11" t="str">
        <f>+CONCATENATE(Table4[[#This Row],[Funding Code]]," - ",Table4[[#This Row],[Description]])</f>
        <v>102177 - General Fund - Continuing Appropriations - United States</v>
      </c>
      <c r="B85" s="2" t="s">
        <v>1297</v>
      </c>
      <c r="C85" s="2" t="str">
        <f t="shared" si="1"/>
        <v>General Fund - Continuing Appropriations - United States</v>
      </c>
      <c r="D85" s="2" t="s">
        <v>1213</v>
      </c>
      <c r="E85" s="3" t="s">
        <v>1058</v>
      </c>
      <c r="F85" s="5" t="s">
        <v>1033</v>
      </c>
    </row>
    <row r="86" spans="1:6" x14ac:dyDescent="0.25">
      <c r="A86" s="11" t="str">
        <f>+CONCATENATE(Table4[[#This Row],[Funding Code]]," - ",Table4[[#This Row],[Description]])</f>
        <v>102178 - General Fund - Continuing Appropriations - United Nations Development Fund for Women (UNIFEM)</v>
      </c>
      <c r="B86" s="2" t="s">
        <v>1298</v>
      </c>
      <c r="C86" s="2" t="str">
        <f t="shared" si="1"/>
        <v>General Fund - Continuing Appropriations - United Nations Development Fund for Women (UNIFEM)</v>
      </c>
      <c r="D86" s="2" t="s">
        <v>1213</v>
      </c>
      <c r="E86" s="3" t="s">
        <v>1058</v>
      </c>
      <c r="F86" s="5" t="s">
        <v>1034</v>
      </c>
    </row>
    <row r="87" spans="1:6" x14ac:dyDescent="0.25">
      <c r="A87" s="11" t="str">
        <f>+CONCATENATE(Table4[[#This Row],[Funding Code]]," - ",Table4[[#This Row],[Description]])</f>
        <v>102179 - General Fund - Continuing Appropriations - United Nations Population Fund (UNFPA)</v>
      </c>
      <c r="B87" s="2" t="s">
        <v>1299</v>
      </c>
      <c r="C87" s="2" t="str">
        <f t="shared" si="1"/>
        <v>General Fund - Continuing Appropriations - United Nations Population Fund (UNFPA)</v>
      </c>
      <c r="D87" s="2" t="s">
        <v>1213</v>
      </c>
      <c r="E87" s="3" t="s">
        <v>1058</v>
      </c>
      <c r="F87" s="5" t="s">
        <v>1035</v>
      </c>
    </row>
    <row r="88" spans="1:6" x14ac:dyDescent="0.25">
      <c r="A88" s="11" t="str">
        <f>+CONCATENATE(Table4[[#This Row],[Funding Code]]," - ",Table4[[#This Row],[Description]])</f>
        <v>102180 - General Fund - Continuing Appropriations - Others  (Specify)</v>
      </c>
      <c r="B88" s="2" t="s">
        <v>1300</v>
      </c>
      <c r="C88" s="2" t="str">
        <f t="shared" si="1"/>
        <v>General Fund - Continuing Appropriations - Others  (Specify)</v>
      </c>
      <c r="D88" s="2" t="s">
        <v>1213</v>
      </c>
      <c r="E88" s="3" t="s">
        <v>1058</v>
      </c>
      <c r="F88" s="6" t="s">
        <v>1036</v>
      </c>
    </row>
    <row r="89" spans="1:6" x14ac:dyDescent="0.25">
      <c r="A89" s="11" t="str">
        <f>+CONCATENATE(Table4[[#This Row],[Funding Code]]," - ",Table4[[#This Row],[Description]])</f>
        <v>102252 - General Fund - Continuing Appropriations - Special Shares of LGUs in the Proceeds of National Taxes</v>
      </c>
      <c r="B89" s="2" t="s">
        <v>1301</v>
      </c>
      <c r="C89" s="2" t="str">
        <f t="shared" si="1"/>
        <v>General Fund - Continuing Appropriations - Special Shares of LGUs in the Proceeds of National Taxes</v>
      </c>
      <c r="D89" s="2" t="s">
        <v>1213</v>
      </c>
      <c r="E89" s="3" t="s">
        <v>1058</v>
      </c>
      <c r="F89" s="5" t="s">
        <v>1037</v>
      </c>
    </row>
    <row r="90" spans="1:6" x14ac:dyDescent="0.25">
      <c r="A90" s="11" t="str">
        <f>+CONCATENATE(Table4[[#This Row],[Funding Code]]," - ",Table4[[#This Row],[Description]])</f>
        <v>102253 - General Fund - Continuing Appropriations - Barangay Officials Death Benefits Fund</v>
      </c>
      <c r="B90" s="2" t="s">
        <v>1302</v>
      </c>
      <c r="C90" s="2" t="str">
        <f t="shared" si="1"/>
        <v>General Fund - Continuing Appropriations - Barangay Officials Death Benefits Fund</v>
      </c>
      <c r="D90" s="2" t="s">
        <v>1213</v>
      </c>
      <c r="E90" s="3" t="s">
        <v>1058</v>
      </c>
      <c r="F90" s="5" t="s">
        <v>1038</v>
      </c>
    </row>
    <row r="91" spans="1:6" x14ac:dyDescent="0.25">
      <c r="A91" s="11" t="str">
        <f>+CONCATENATE(Table4[[#This Row],[Funding Code]]," - ",Table4[[#This Row],[Description]])</f>
        <v>102254 - General Fund - Continuing Appropriations - Local Government Support Fund</v>
      </c>
      <c r="B91" s="2" t="s">
        <v>1303</v>
      </c>
      <c r="C91" s="2" t="str">
        <f t="shared" si="1"/>
        <v>General Fund - Continuing Appropriations - Local Government Support Fund</v>
      </c>
      <c r="D91" s="2" t="s">
        <v>1213</v>
      </c>
      <c r="E91" s="3" t="s">
        <v>1058</v>
      </c>
      <c r="F91" s="5" t="s">
        <v>1039</v>
      </c>
    </row>
    <row r="92" spans="1:6" x14ac:dyDescent="0.25">
      <c r="A92" s="11" t="str">
        <f>+CONCATENATE(Table4[[#This Row],[Funding Code]]," - ",Table4[[#This Row],[Description]])</f>
        <v>102255 - General Fund - Continuing Appropriations - Others  (Specify)</v>
      </c>
      <c r="B92" s="2" t="s">
        <v>1304</v>
      </c>
      <c r="C92" s="2" t="str">
        <f t="shared" si="1"/>
        <v>General Fund - Continuing Appropriations - Others  (Specify)</v>
      </c>
      <c r="D92" s="2" t="s">
        <v>1213</v>
      </c>
      <c r="E92" s="3" t="s">
        <v>1058</v>
      </c>
      <c r="F92" s="6" t="s">
        <v>1036</v>
      </c>
    </row>
    <row r="93" spans="1:6" x14ac:dyDescent="0.25">
      <c r="A93" s="11" t="str">
        <f>+CONCATENATE(Table4[[#This Row],[Funding Code]]," - ",Table4[[#This Row],[Description]])</f>
        <v>102276 - General Fund - Continuing Appropriations - Budgetary Support to Government Corporations - Equity Contribution</v>
      </c>
      <c r="B93" s="2" t="s">
        <v>1305</v>
      </c>
      <c r="C93" s="2" t="str">
        <f t="shared" si="1"/>
        <v>General Fund - Continuing Appropriations - Budgetary Support to Government Corporations - Equity Contribution</v>
      </c>
      <c r="D93" s="2" t="s">
        <v>1213</v>
      </c>
      <c r="E93" s="3" t="s">
        <v>1058</v>
      </c>
      <c r="F93" s="6" t="s">
        <v>1059</v>
      </c>
    </row>
    <row r="94" spans="1:6" x14ac:dyDescent="0.25">
      <c r="A94" s="11" t="str">
        <f>+CONCATENATE(Table4[[#This Row],[Funding Code]]," - ",Table4[[#This Row],[Description]])</f>
        <v>102277 - General Fund - Continuing Appropriations - Budgetary Support to Government Corporations - Subsidies</v>
      </c>
      <c r="B94" s="2" t="s">
        <v>1306</v>
      </c>
      <c r="C94" s="2" t="str">
        <f t="shared" si="1"/>
        <v>General Fund - Continuing Appropriations - Budgetary Support to Government Corporations - Subsidies</v>
      </c>
      <c r="D94" s="2" t="s">
        <v>1213</v>
      </c>
      <c r="E94" s="3" t="s">
        <v>1058</v>
      </c>
      <c r="F94" s="5" t="s">
        <v>1060</v>
      </c>
    </row>
    <row r="95" spans="1:6" x14ac:dyDescent="0.25">
      <c r="A95" s="11" t="str">
        <f>+CONCATENATE(Table4[[#This Row],[Funding Code]]," - ",Table4[[#This Row],[Description]])</f>
        <v>102278 - General Fund - Continuing Appropriations - Budgetary Support to Government Corporations - Loans</v>
      </c>
      <c r="B95" s="2" t="s">
        <v>1307</v>
      </c>
      <c r="C95" s="2" t="str">
        <f t="shared" si="1"/>
        <v>General Fund - Continuing Appropriations - Budgetary Support to Government Corporations - Loans</v>
      </c>
      <c r="D95" s="2" t="s">
        <v>1213</v>
      </c>
      <c r="E95" s="3" t="s">
        <v>1058</v>
      </c>
      <c r="F95" s="5" t="s">
        <v>1061</v>
      </c>
    </row>
    <row r="96" spans="1:6" x14ac:dyDescent="0.25">
      <c r="A96" s="11" t="str">
        <f>+CONCATENATE(Table4[[#This Row],[Funding Code]]," - ",Table4[[#This Row],[Description]])</f>
        <v>102279 - General Fund - Continuing Appropriations - Budgetary Support to Government Corporations - Advances</v>
      </c>
      <c r="B96" s="2" t="s">
        <v>1308</v>
      </c>
      <c r="C96" s="2" t="str">
        <f t="shared" si="1"/>
        <v>General Fund - Continuing Appropriations - Budgetary Support to Government Corporations - Advances</v>
      </c>
      <c r="D96" s="2" t="s">
        <v>1213</v>
      </c>
      <c r="E96" s="3" t="s">
        <v>1058</v>
      </c>
      <c r="F96" s="5" t="s">
        <v>1062</v>
      </c>
    </row>
    <row r="97" spans="1:6" x14ac:dyDescent="0.25">
      <c r="A97" s="11" t="str">
        <f>+CONCATENATE(Table4[[#This Row],[Funding Code]]," - ",Table4[[#This Row],[Description]])</f>
        <v>102281 - General Fund - Continuing Appropriations - Budgetary Support to Government Corporations - Others (Specify)</v>
      </c>
      <c r="B97" s="2" t="s">
        <v>1309</v>
      </c>
      <c r="C97" s="2" t="str">
        <f t="shared" si="1"/>
        <v>General Fund - Continuing Appropriations - Budgetary Support to Government Corporations - Others (Specify)</v>
      </c>
      <c r="D97" s="2" t="s">
        <v>1213</v>
      </c>
      <c r="E97" s="3" t="s">
        <v>1058</v>
      </c>
      <c r="F97" s="6" t="s">
        <v>1063</v>
      </c>
    </row>
    <row r="98" spans="1:6" x14ac:dyDescent="0.25">
      <c r="A98" s="11" t="str">
        <f>+CONCATENATE(Table4[[#This Row],[Funding Code]]," - ",Table4[[#This Row],[Description]])</f>
        <v>102401 - General Fund - Continuing Appropriations - Calamity Fund</v>
      </c>
      <c r="B98" s="2" t="s">
        <v>1310</v>
      </c>
      <c r="C98" s="2" t="str">
        <f t="shared" si="1"/>
        <v>General Fund - Continuing Appropriations - Calamity Fund</v>
      </c>
      <c r="D98" s="2" t="s">
        <v>1213</v>
      </c>
      <c r="E98" s="3" t="s">
        <v>1058</v>
      </c>
      <c r="F98" s="4" t="s">
        <v>1047</v>
      </c>
    </row>
    <row r="99" spans="1:6" x14ac:dyDescent="0.25">
      <c r="A99" s="11" t="str">
        <f>+CONCATENATE(Table4[[#This Row],[Funding Code]]," - ",Table4[[#This Row],[Description]])</f>
        <v>102402 - General Fund - Continuing Appropriations - Contingent Fund</v>
      </c>
      <c r="B99" s="2" t="s">
        <v>1311</v>
      </c>
      <c r="C99" s="2" t="str">
        <f t="shared" si="1"/>
        <v>General Fund - Continuing Appropriations - Contingent Fund</v>
      </c>
      <c r="D99" s="2" t="s">
        <v>1213</v>
      </c>
      <c r="E99" s="3" t="s">
        <v>1058</v>
      </c>
      <c r="F99" s="4" t="s">
        <v>1048</v>
      </c>
    </row>
    <row r="100" spans="1:6" x14ac:dyDescent="0.25">
      <c r="A100" s="11" t="str">
        <f>+CONCATENATE(Table4[[#This Row],[Funding Code]]," - ",Table4[[#This Row],[Description]])</f>
        <v>102403 - General Fund - Continuing Appropriations - DepEd – School Building Program/Educational Facilities Fund</v>
      </c>
      <c r="B100" s="2" t="s">
        <v>1312</v>
      </c>
      <c r="C100" s="2" t="str">
        <f t="shared" si="1"/>
        <v>General Fund - Continuing Appropriations - DepEd – School Building Program/Educational Facilities Fund</v>
      </c>
      <c r="D100" s="2" t="s">
        <v>1213</v>
      </c>
      <c r="E100" s="3" t="s">
        <v>1058</v>
      </c>
      <c r="F100" s="4" t="s">
        <v>1049</v>
      </c>
    </row>
    <row r="101" spans="1:6" x14ac:dyDescent="0.25">
      <c r="A101" s="11" t="str">
        <f>+CONCATENATE(Table4[[#This Row],[Funding Code]]," - ",Table4[[#This Row],[Description]])</f>
        <v>102404 - General Fund - Continuing Appropriations - E-Government Fund</v>
      </c>
      <c r="B101" s="2" t="s">
        <v>1313</v>
      </c>
      <c r="C101" s="2" t="str">
        <f t="shared" si="1"/>
        <v>General Fund - Continuing Appropriations - E-Government Fund</v>
      </c>
      <c r="D101" s="2" t="s">
        <v>1213</v>
      </c>
      <c r="E101" s="3" t="s">
        <v>1058</v>
      </c>
      <c r="F101" s="4" t="s">
        <v>1050</v>
      </c>
    </row>
    <row r="102" spans="1:6" x14ac:dyDescent="0.25">
      <c r="A102" s="11" t="str">
        <f>+CONCATENATE(Table4[[#This Row],[Funding Code]]," - ",Table4[[#This Row],[Description]])</f>
        <v>102405 - General Fund - Continuing Appropriations - International Commitments Fund</v>
      </c>
      <c r="B102" s="2" t="s">
        <v>1314</v>
      </c>
      <c r="C102" s="2" t="str">
        <f t="shared" si="1"/>
        <v>General Fund - Continuing Appropriations - International Commitments Fund</v>
      </c>
      <c r="D102" s="2" t="s">
        <v>1213</v>
      </c>
      <c r="E102" s="3" t="s">
        <v>1058</v>
      </c>
      <c r="F102" s="4" t="s">
        <v>1051</v>
      </c>
    </row>
    <row r="103" spans="1:6" x14ac:dyDescent="0.25">
      <c r="A103" s="11" t="str">
        <f>+CONCATENATE(Table4[[#This Row],[Funding Code]]," - ",Table4[[#This Row],[Description]])</f>
        <v>102406 - General Fund - Continuing Appropriations - Miscellaneous Personnel Benefits Fund</v>
      </c>
      <c r="B103" s="2" t="s">
        <v>1315</v>
      </c>
      <c r="C103" s="2" t="str">
        <f t="shared" si="1"/>
        <v>General Fund - Continuing Appropriations - Miscellaneous Personnel Benefits Fund</v>
      </c>
      <c r="D103" s="2" t="s">
        <v>1213</v>
      </c>
      <c r="E103" s="3" t="s">
        <v>1058</v>
      </c>
      <c r="F103" s="4" t="s">
        <v>1052</v>
      </c>
    </row>
    <row r="104" spans="1:6" x14ac:dyDescent="0.25">
      <c r="A104" s="11" t="str">
        <f>+CONCATENATE(Table4[[#This Row],[Funding Code]]," - ",Table4[[#This Row],[Description]])</f>
        <v>102407 - General Fund - Continuing Appropriations - Pension and Gratuity Fund</v>
      </c>
      <c r="B104" s="2" t="s">
        <v>1316</v>
      </c>
      <c r="C104" s="2" t="str">
        <f t="shared" si="1"/>
        <v>General Fund - Continuing Appropriations - Pension and Gratuity Fund</v>
      </c>
      <c r="D104" s="2" t="s">
        <v>1213</v>
      </c>
      <c r="E104" s="3" t="s">
        <v>1058</v>
      </c>
      <c r="F104" s="4" t="s">
        <v>1053</v>
      </c>
    </row>
    <row r="105" spans="1:6" x14ac:dyDescent="0.25">
      <c r="A105" s="11" t="str">
        <f>+CONCATENATE(Table4[[#This Row],[Funding Code]]," - ",Table4[[#This Row],[Description]])</f>
        <v>102408 - General Fund - Continuing Appropriations - Priority Development Assistance Fund</v>
      </c>
      <c r="B105" s="2" t="s">
        <v>1317</v>
      </c>
      <c r="C105" s="2" t="str">
        <f t="shared" si="1"/>
        <v>General Fund - Continuing Appropriations - Priority Development Assistance Fund</v>
      </c>
      <c r="D105" s="2" t="s">
        <v>1213</v>
      </c>
      <c r="E105" s="3" t="s">
        <v>1058</v>
      </c>
      <c r="F105" s="4" t="s">
        <v>1054</v>
      </c>
    </row>
    <row r="106" spans="1:6" x14ac:dyDescent="0.25">
      <c r="A106" s="11" t="str">
        <f>+CONCATENATE(Table4[[#This Row],[Funding Code]]," - ",Table4[[#This Row],[Description]])</f>
        <v>102409 - General Fund - Continuing Appropriations - Allocation for Capital Outlays and Scholarship Programs of State Universities and Colleges (SUCs)</v>
      </c>
      <c r="B106" s="2" t="s">
        <v>1318</v>
      </c>
      <c r="C106" s="2" t="str">
        <f t="shared" si="1"/>
        <v>General Fund - Continuing Appropriations - Allocation for Capital Outlays and Scholarship Programs of State Universities and Colleges (SUCs)</v>
      </c>
      <c r="D106" s="2" t="s">
        <v>1213</v>
      </c>
      <c r="E106" s="3" t="s">
        <v>1058</v>
      </c>
      <c r="F106" s="4" t="s">
        <v>1055</v>
      </c>
    </row>
    <row r="107" spans="1:6" x14ac:dyDescent="0.25">
      <c r="A107" s="11" t="str">
        <f>+CONCATENATE(Table4[[#This Row],[Funding Code]]," - ",Table4[[#This Row],[Description]])</f>
        <v>102410 - General Fund - Continuing Appropriations - Feasibility Studies Fund</v>
      </c>
      <c r="B107" s="2" t="s">
        <v>1319</v>
      </c>
      <c r="C107" s="2" t="str">
        <f t="shared" si="1"/>
        <v>General Fund - Continuing Appropriations - Feasibility Studies Fund</v>
      </c>
      <c r="D107" s="2" t="s">
        <v>1213</v>
      </c>
      <c r="E107" s="3" t="s">
        <v>1058</v>
      </c>
      <c r="F107" s="4" t="s">
        <v>1056</v>
      </c>
    </row>
    <row r="108" spans="1:6" x14ac:dyDescent="0.25">
      <c r="A108" s="11" t="str">
        <f>+CONCATENATE(Table4[[#This Row],[Funding Code]]," - ",Table4[[#This Row],[Description]])</f>
        <v>102411 - General Fund - Continuing Appropriations -  Others</v>
      </c>
      <c r="B108" s="2" t="s">
        <v>1320</v>
      </c>
      <c r="C108" s="2" t="str">
        <f t="shared" si="1"/>
        <v>General Fund - Continuing Appropriations -  Others</v>
      </c>
      <c r="D108" s="2" t="s">
        <v>1213</v>
      </c>
      <c r="E108" s="3" t="s">
        <v>1058</v>
      </c>
      <c r="F108" s="7" t="s">
        <v>1057</v>
      </c>
    </row>
    <row r="109" spans="1:6" x14ac:dyDescent="0.25">
      <c r="A109" s="11" t="str">
        <f>+CONCATENATE(Table4[[#This Row],[Funding Code]]," - ",Table4[[#This Row],[Description]])</f>
        <v>103000 - General Fund - Supplemental Appropriations - Supplemental Appropriations</v>
      </c>
      <c r="B109" s="2" t="s">
        <v>1321</v>
      </c>
      <c r="C109" s="2" t="str">
        <f t="shared" si="1"/>
        <v>General Fund - Supplemental Appropriations - Supplemental Appropriations</v>
      </c>
      <c r="D109" s="2" t="s">
        <v>1213</v>
      </c>
      <c r="E109" s="3" t="s">
        <v>1064</v>
      </c>
      <c r="F109" s="3" t="s">
        <v>1064</v>
      </c>
    </row>
    <row r="110" spans="1:6" x14ac:dyDescent="0.25">
      <c r="A110" s="11" t="str">
        <f>+CONCATENATE(Table4[[#This Row],[Funding Code]]," - ",Table4[[#This Row],[Description]])</f>
        <v xml:space="preserve">103101 - General Fund - Supplemental Appropriations - Specific Budgets of National Government Agencies </v>
      </c>
      <c r="B110" s="2" t="s">
        <v>1322</v>
      </c>
      <c r="C110" s="2" t="str">
        <f t="shared" si="1"/>
        <v xml:space="preserve">General Fund - Supplemental Appropriations - Specific Budgets of National Government Agencies </v>
      </c>
      <c r="D110" s="2" t="s">
        <v>1213</v>
      </c>
      <c r="E110" s="3" t="s">
        <v>1064</v>
      </c>
      <c r="F110" s="3" t="s">
        <v>1006</v>
      </c>
    </row>
    <row r="111" spans="1:6" x14ac:dyDescent="0.25">
      <c r="A111" s="11" t="str">
        <f>+CONCATENATE(Table4[[#This Row],[Funding Code]]," - ",Table4[[#This Row],[Description]])</f>
        <v>104000 - General Fund - Automatic Appropriations - Automatic Appropriations</v>
      </c>
      <c r="B111" s="2" t="s">
        <v>1323</v>
      </c>
      <c r="C111" s="2" t="str">
        <f t="shared" si="1"/>
        <v>General Fund - Automatic Appropriations - Automatic Appropriations</v>
      </c>
      <c r="D111" s="2" t="s">
        <v>1213</v>
      </c>
      <c r="E111" s="2" t="s">
        <v>1065</v>
      </c>
      <c r="F111" s="3" t="s">
        <v>1065</v>
      </c>
    </row>
    <row r="112" spans="1:6" x14ac:dyDescent="0.25">
      <c r="A112" s="11" t="str">
        <f>+CONCATENATE(Table4[[#This Row],[Funding Code]]," - ",Table4[[#This Row],[Description]])</f>
        <v xml:space="preserve">104102 - General Fund - Automatic Appropriations - Specific Budgets of National Government Agencies </v>
      </c>
      <c r="B112" s="2" t="s">
        <v>1324</v>
      </c>
      <c r="C112" s="2" t="str">
        <f t="shared" si="1"/>
        <v xml:space="preserve">General Fund - Automatic Appropriations - Specific Budgets of National Government Agencies </v>
      </c>
      <c r="D112" s="2" t="s">
        <v>1213</v>
      </c>
      <c r="E112" s="2" t="s">
        <v>1065</v>
      </c>
      <c r="F112" s="3" t="s">
        <v>1006</v>
      </c>
    </row>
    <row r="113" spans="1:6" x14ac:dyDescent="0.25">
      <c r="A113" s="11" t="str">
        <f>+CONCATENATE(Table4[[#This Row],[Funding Code]]," - ",Table4[[#This Row],[Description]])</f>
        <v>104152 - General Fund - Automatic Appropriations - Asian Development Bank</v>
      </c>
      <c r="B113" s="2" t="s">
        <v>1325</v>
      </c>
      <c r="C113" s="2" t="str">
        <f t="shared" si="1"/>
        <v>General Fund - Automatic Appropriations - Asian Development Bank</v>
      </c>
      <c r="D113" s="2" t="s">
        <v>1213</v>
      </c>
      <c r="E113" s="2" t="s">
        <v>1065</v>
      </c>
      <c r="F113" s="4" t="s">
        <v>1008</v>
      </c>
    </row>
    <row r="114" spans="1:6" x14ac:dyDescent="0.25">
      <c r="A114" s="11" t="str">
        <f>+CONCATENATE(Table4[[#This Row],[Funding Code]]," - ",Table4[[#This Row],[Description]])</f>
        <v>104153 - General Fund - Automatic Appropriations - Australia</v>
      </c>
      <c r="B114" s="2" t="s">
        <v>1326</v>
      </c>
      <c r="C114" s="2" t="str">
        <f t="shared" si="1"/>
        <v>General Fund - Automatic Appropriations - Australia</v>
      </c>
      <c r="D114" s="2" t="s">
        <v>1213</v>
      </c>
      <c r="E114" s="2" t="s">
        <v>1065</v>
      </c>
      <c r="F114" s="4" t="s">
        <v>1009</v>
      </c>
    </row>
    <row r="115" spans="1:6" x14ac:dyDescent="0.25">
      <c r="A115" s="11" t="str">
        <f>+CONCATENATE(Table4[[#This Row],[Funding Code]]," - ",Table4[[#This Row],[Description]])</f>
        <v>104154 - General Fund - Automatic Appropriations - Austria</v>
      </c>
      <c r="B115" s="2" t="s">
        <v>1327</v>
      </c>
      <c r="C115" s="2" t="str">
        <f t="shared" si="1"/>
        <v>General Fund - Automatic Appropriations - Austria</v>
      </c>
      <c r="D115" s="2" t="s">
        <v>1213</v>
      </c>
      <c r="E115" s="2" t="s">
        <v>1065</v>
      </c>
      <c r="F115" s="4" t="s">
        <v>1010</v>
      </c>
    </row>
    <row r="116" spans="1:6" x14ac:dyDescent="0.25">
      <c r="A116" s="11" t="str">
        <f>+CONCATENATE(Table4[[#This Row],[Funding Code]]," - ",Table4[[#This Row],[Description]])</f>
        <v>104155 - General Fund - Automatic Appropriations - Belgium</v>
      </c>
      <c r="B116" s="2" t="s">
        <v>1328</v>
      </c>
      <c r="C116" s="2" t="str">
        <f t="shared" si="1"/>
        <v>General Fund - Automatic Appropriations - Belgium</v>
      </c>
      <c r="D116" s="2" t="s">
        <v>1213</v>
      </c>
      <c r="E116" s="2" t="s">
        <v>1065</v>
      </c>
      <c r="F116" s="4" t="s">
        <v>1011</v>
      </c>
    </row>
    <row r="117" spans="1:6" x14ac:dyDescent="0.25">
      <c r="A117" s="11" t="str">
        <f>+CONCATENATE(Table4[[#This Row],[Funding Code]]," - ",Table4[[#This Row],[Description]])</f>
        <v>104156 - General Fund - Automatic Appropriations - Canada</v>
      </c>
      <c r="B117" s="2" t="s">
        <v>1329</v>
      </c>
      <c r="C117" s="2" t="str">
        <f t="shared" si="1"/>
        <v>General Fund - Automatic Appropriations - Canada</v>
      </c>
      <c r="D117" s="2" t="s">
        <v>1213</v>
      </c>
      <c r="E117" s="2" t="s">
        <v>1065</v>
      </c>
      <c r="F117" s="4" t="s">
        <v>1012</v>
      </c>
    </row>
    <row r="118" spans="1:6" x14ac:dyDescent="0.25">
      <c r="A118" s="11" t="str">
        <f>+CONCATENATE(Table4[[#This Row],[Funding Code]]," - ",Table4[[#This Row],[Description]])</f>
        <v>104157 - General Fund - Automatic Appropriations - China</v>
      </c>
      <c r="B118" s="2" t="s">
        <v>1330</v>
      </c>
      <c r="C118" s="2" t="str">
        <f t="shared" si="1"/>
        <v>General Fund - Automatic Appropriations - China</v>
      </c>
      <c r="D118" s="2" t="s">
        <v>1213</v>
      </c>
      <c r="E118" s="2" t="s">
        <v>1065</v>
      </c>
      <c r="F118" s="4" t="s">
        <v>1013</v>
      </c>
    </row>
    <row r="119" spans="1:6" x14ac:dyDescent="0.25">
      <c r="A119" s="11" t="str">
        <f>+CONCATENATE(Table4[[#This Row],[Funding Code]]," - ",Table4[[#This Row],[Description]])</f>
        <v>104158 - General Fund - Automatic Appropriations - Denmark</v>
      </c>
      <c r="B119" s="2" t="s">
        <v>1331</v>
      </c>
      <c r="C119" s="2" t="str">
        <f t="shared" si="1"/>
        <v>General Fund - Automatic Appropriations - Denmark</v>
      </c>
      <c r="D119" s="2" t="s">
        <v>1213</v>
      </c>
      <c r="E119" s="2" t="s">
        <v>1065</v>
      </c>
      <c r="F119" s="4" t="s">
        <v>1014</v>
      </c>
    </row>
    <row r="120" spans="1:6" x14ac:dyDescent="0.25">
      <c r="A120" s="11" t="str">
        <f>+CONCATENATE(Table4[[#This Row],[Funding Code]]," - ",Table4[[#This Row],[Description]])</f>
        <v>104159 - General Fund - Automatic Appropriations - European Commission</v>
      </c>
      <c r="B120" s="2" t="s">
        <v>1332</v>
      </c>
      <c r="C120" s="2" t="str">
        <f t="shared" si="1"/>
        <v>General Fund - Automatic Appropriations - European Commission</v>
      </c>
      <c r="D120" s="2" t="s">
        <v>1213</v>
      </c>
      <c r="E120" s="2" t="s">
        <v>1065</v>
      </c>
      <c r="F120" s="5" t="s">
        <v>1015</v>
      </c>
    </row>
    <row r="121" spans="1:6" x14ac:dyDescent="0.25">
      <c r="A121" s="11" t="str">
        <f>+CONCATENATE(Table4[[#This Row],[Funding Code]]," - ",Table4[[#This Row],[Description]])</f>
        <v>104160 - General Fund - Automatic Appropriations - France</v>
      </c>
      <c r="B121" s="2" t="s">
        <v>1333</v>
      </c>
      <c r="C121" s="2" t="str">
        <f t="shared" si="1"/>
        <v>General Fund - Automatic Appropriations - France</v>
      </c>
      <c r="D121" s="2" t="s">
        <v>1213</v>
      </c>
      <c r="E121" s="2" t="s">
        <v>1065</v>
      </c>
      <c r="F121" s="5" t="s">
        <v>1016</v>
      </c>
    </row>
    <row r="122" spans="1:6" x14ac:dyDescent="0.25">
      <c r="A122" s="11" t="str">
        <f>+CONCATENATE(Table4[[#This Row],[Funding Code]]," - ",Table4[[#This Row],[Description]])</f>
        <v>104161 - General Fund - Automatic Appropriations - Germany</v>
      </c>
      <c r="B122" s="2" t="s">
        <v>1334</v>
      </c>
      <c r="C122" s="2" t="str">
        <f t="shared" si="1"/>
        <v>General Fund - Automatic Appropriations - Germany</v>
      </c>
      <c r="D122" s="2" t="s">
        <v>1213</v>
      </c>
      <c r="E122" s="2" t="s">
        <v>1065</v>
      </c>
      <c r="F122" s="5" t="s">
        <v>1017</v>
      </c>
    </row>
    <row r="123" spans="1:6" x14ac:dyDescent="0.25">
      <c r="A123" s="11" t="str">
        <f>+CONCATENATE(Table4[[#This Row],[Funding Code]]," - ",Table4[[#This Row],[Description]])</f>
        <v>104162 - General Fund - Automatic Appropriations - Global Environment Facility</v>
      </c>
      <c r="B123" s="2" t="s">
        <v>1335</v>
      </c>
      <c r="C123" s="2" t="str">
        <f t="shared" si="1"/>
        <v>General Fund - Automatic Appropriations - Global Environment Facility</v>
      </c>
      <c r="D123" s="2" t="s">
        <v>1213</v>
      </c>
      <c r="E123" s="2" t="s">
        <v>1065</v>
      </c>
      <c r="F123" s="5" t="s">
        <v>1018</v>
      </c>
    </row>
    <row r="124" spans="1:6" x14ac:dyDescent="0.25">
      <c r="A124" s="11" t="str">
        <f>+CONCATENATE(Table4[[#This Row],[Funding Code]]," - ",Table4[[#This Row],[Description]])</f>
        <v>104163 - General Fund - Automatic Appropriations - International Bank for Reconstruction and Development (IBRD)</v>
      </c>
      <c r="B124" s="2" t="s">
        <v>1336</v>
      </c>
      <c r="C124" s="2" t="str">
        <f t="shared" si="1"/>
        <v>General Fund - Automatic Appropriations - International Bank for Reconstruction and Development (IBRD)</v>
      </c>
      <c r="D124" s="2" t="s">
        <v>1213</v>
      </c>
      <c r="E124" s="2" t="s">
        <v>1065</v>
      </c>
      <c r="F124" s="5" t="s">
        <v>1019</v>
      </c>
    </row>
    <row r="125" spans="1:6" x14ac:dyDescent="0.25">
      <c r="A125" s="11" t="str">
        <f>+CONCATENATE(Table4[[#This Row],[Funding Code]]," - ",Table4[[#This Row],[Description]])</f>
        <v>104164 - General Fund - Automatic Appropriations - International Development Fund (IDF)</v>
      </c>
      <c r="B125" s="2" t="s">
        <v>1337</v>
      </c>
      <c r="C125" s="2" t="str">
        <f t="shared" si="1"/>
        <v>General Fund - Automatic Appropriations - International Development Fund (IDF)</v>
      </c>
      <c r="D125" s="2" t="s">
        <v>1213</v>
      </c>
      <c r="E125" s="2" t="s">
        <v>1065</v>
      </c>
      <c r="F125" s="5" t="s">
        <v>1020</v>
      </c>
    </row>
    <row r="126" spans="1:6" x14ac:dyDescent="0.25">
      <c r="A126" s="11" t="str">
        <f>+CONCATENATE(Table4[[#This Row],[Funding Code]]," - ",Table4[[#This Row],[Description]])</f>
        <v>104165 - General Fund - Automatic Appropriations - International Fund for Agricultural Development (IFAD)</v>
      </c>
      <c r="B126" s="2" t="s">
        <v>1338</v>
      </c>
      <c r="C126" s="2" t="str">
        <f t="shared" si="1"/>
        <v>General Fund - Automatic Appropriations - International Fund for Agricultural Development (IFAD)</v>
      </c>
      <c r="D126" s="2" t="s">
        <v>1213</v>
      </c>
      <c r="E126" s="2" t="s">
        <v>1065</v>
      </c>
      <c r="F126" s="5" t="s">
        <v>1021</v>
      </c>
    </row>
    <row r="127" spans="1:6" x14ac:dyDescent="0.25">
      <c r="A127" s="11" t="str">
        <f>+CONCATENATE(Table4[[#This Row],[Funding Code]]," - ",Table4[[#This Row],[Description]])</f>
        <v>104166 - General Fund - Automatic Appropriations - Italy</v>
      </c>
      <c r="B127" s="2" t="s">
        <v>1339</v>
      </c>
      <c r="C127" s="2" t="str">
        <f t="shared" si="1"/>
        <v>General Fund - Automatic Appropriations - Italy</v>
      </c>
      <c r="D127" s="2" t="s">
        <v>1213</v>
      </c>
      <c r="E127" s="2" t="s">
        <v>1065</v>
      </c>
      <c r="F127" s="5" t="s">
        <v>1022</v>
      </c>
    </row>
    <row r="128" spans="1:6" x14ac:dyDescent="0.25">
      <c r="A128" s="11" t="str">
        <f>+CONCATENATE(Table4[[#This Row],[Funding Code]]," - ",Table4[[#This Row],[Description]])</f>
        <v>104167 - General Fund - Automatic Appropriations - Japan</v>
      </c>
      <c r="B128" s="2" t="s">
        <v>1340</v>
      </c>
      <c r="C128" s="2" t="str">
        <f t="shared" si="1"/>
        <v>General Fund - Automatic Appropriations - Japan</v>
      </c>
      <c r="D128" s="2" t="s">
        <v>1213</v>
      </c>
      <c r="E128" s="2" t="s">
        <v>1065</v>
      </c>
      <c r="F128" s="5" t="s">
        <v>1023</v>
      </c>
    </row>
    <row r="129" spans="1:6" x14ac:dyDescent="0.25">
      <c r="A129" s="11" t="str">
        <f>+CONCATENATE(Table4[[#This Row],[Funding Code]]," - ",Table4[[#This Row],[Description]])</f>
        <v>104168 - General Fund - Automatic Appropriations - Korea</v>
      </c>
      <c r="B129" s="2" t="s">
        <v>1341</v>
      </c>
      <c r="C129" s="2" t="str">
        <f t="shared" si="1"/>
        <v>General Fund - Automatic Appropriations - Korea</v>
      </c>
      <c r="D129" s="2" t="s">
        <v>1213</v>
      </c>
      <c r="E129" s="2" t="s">
        <v>1065</v>
      </c>
      <c r="F129" s="5" t="s">
        <v>1024</v>
      </c>
    </row>
    <row r="130" spans="1:6" x14ac:dyDescent="0.25">
      <c r="A130" s="11" t="str">
        <f>+CONCATENATE(Table4[[#This Row],[Funding Code]]," - ",Table4[[#This Row],[Description]])</f>
        <v>104169 - General Fund - Automatic Appropriations - Millennium Challenge Corporation</v>
      </c>
      <c r="B130" s="2" t="s">
        <v>1342</v>
      </c>
      <c r="C130" s="2" t="str">
        <f t="shared" ref="C130:C193" si="2">+CONCATENATE(D130," - ",E130," - ",F130)</f>
        <v>General Fund - Automatic Appropriations - Millennium Challenge Corporation</v>
      </c>
      <c r="D130" s="2" t="s">
        <v>1213</v>
      </c>
      <c r="E130" s="2" t="s">
        <v>1065</v>
      </c>
      <c r="F130" s="5" t="s">
        <v>1025</v>
      </c>
    </row>
    <row r="131" spans="1:6" x14ac:dyDescent="0.25">
      <c r="A131" s="11" t="str">
        <f>+CONCATENATE(Table4[[#This Row],[Funding Code]]," - ",Table4[[#This Row],[Description]])</f>
        <v>104170 - General Fund - Automatic Appropriations - Netherlands</v>
      </c>
      <c r="B131" s="2" t="s">
        <v>1343</v>
      </c>
      <c r="C131" s="2" t="str">
        <f t="shared" si="2"/>
        <v>General Fund - Automatic Appropriations - Netherlands</v>
      </c>
      <c r="D131" s="2" t="s">
        <v>1213</v>
      </c>
      <c r="E131" s="2" t="s">
        <v>1065</v>
      </c>
      <c r="F131" s="5" t="s">
        <v>1026</v>
      </c>
    </row>
    <row r="132" spans="1:6" x14ac:dyDescent="0.25">
      <c r="A132" s="11" t="str">
        <f>+CONCATENATE(Table4[[#This Row],[Funding Code]]," - ",Table4[[#This Row],[Description]])</f>
        <v>104171 - General Fund - Automatic Appropriations - New Zealand</v>
      </c>
      <c r="B132" s="2" t="s">
        <v>1344</v>
      </c>
      <c r="C132" s="2" t="str">
        <f t="shared" si="2"/>
        <v>General Fund - Automatic Appropriations - New Zealand</v>
      </c>
      <c r="D132" s="2" t="s">
        <v>1213</v>
      </c>
      <c r="E132" s="2" t="s">
        <v>1065</v>
      </c>
      <c r="F132" s="5" t="s">
        <v>1027</v>
      </c>
    </row>
    <row r="133" spans="1:6" x14ac:dyDescent="0.25">
      <c r="A133" s="11" t="str">
        <f>+CONCATENATE(Table4[[#This Row],[Funding Code]]," - ",Table4[[#This Row],[Description]])</f>
        <v>104172 - General Fund - Automatic Appropriations - Norway</v>
      </c>
      <c r="B133" s="2" t="s">
        <v>1345</v>
      </c>
      <c r="C133" s="2" t="str">
        <f t="shared" si="2"/>
        <v>General Fund - Automatic Appropriations - Norway</v>
      </c>
      <c r="D133" s="2" t="s">
        <v>1213</v>
      </c>
      <c r="E133" s="2" t="s">
        <v>1065</v>
      </c>
      <c r="F133" s="5" t="s">
        <v>1028</v>
      </c>
    </row>
    <row r="134" spans="1:6" x14ac:dyDescent="0.25">
      <c r="A134" s="11" t="str">
        <f>+CONCATENATE(Table4[[#This Row],[Funding Code]]," - ",Table4[[#This Row],[Description]])</f>
        <v>104173 - General Fund - Automatic Appropriations - Saudi Arabia</v>
      </c>
      <c r="B134" s="2" t="s">
        <v>1346</v>
      </c>
      <c r="C134" s="2" t="str">
        <f t="shared" si="2"/>
        <v>General Fund - Automatic Appropriations - Saudi Arabia</v>
      </c>
      <c r="D134" s="2" t="s">
        <v>1213</v>
      </c>
      <c r="E134" s="2" t="s">
        <v>1065</v>
      </c>
      <c r="F134" s="5" t="s">
        <v>1029</v>
      </c>
    </row>
    <row r="135" spans="1:6" x14ac:dyDescent="0.25">
      <c r="A135" s="11" t="str">
        <f>+CONCATENATE(Table4[[#This Row],[Funding Code]]," - ",Table4[[#This Row],[Description]])</f>
        <v>104174 - General Fund - Automatic Appropriations - Spain</v>
      </c>
      <c r="B135" s="2" t="s">
        <v>1347</v>
      </c>
      <c r="C135" s="2" t="str">
        <f t="shared" si="2"/>
        <v>General Fund - Automatic Appropriations - Spain</v>
      </c>
      <c r="D135" s="2" t="s">
        <v>1213</v>
      </c>
      <c r="E135" s="2" t="s">
        <v>1065</v>
      </c>
      <c r="F135" s="5" t="s">
        <v>1030</v>
      </c>
    </row>
    <row r="136" spans="1:6" x14ac:dyDescent="0.25">
      <c r="A136" s="11" t="str">
        <f>+CONCATENATE(Table4[[#This Row],[Funding Code]]," - ",Table4[[#This Row],[Description]])</f>
        <v>104175 - General Fund - Automatic Appropriations - Switzerland</v>
      </c>
      <c r="B136" s="2" t="s">
        <v>1348</v>
      </c>
      <c r="C136" s="2" t="str">
        <f t="shared" si="2"/>
        <v>General Fund - Automatic Appropriations - Switzerland</v>
      </c>
      <c r="D136" s="2" t="s">
        <v>1213</v>
      </c>
      <c r="E136" s="2" t="s">
        <v>1065</v>
      </c>
      <c r="F136" s="5" t="s">
        <v>1031</v>
      </c>
    </row>
    <row r="137" spans="1:6" x14ac:dyDescent="0.25">
      <c r="A137" s="11" t="str">
        <f>+CONCATENATE(Table4[[#This Row],[Funding Code]]," - ",Table4[[#This Row],[Description]])</f>
        <v>104176 - General Fund - Automatic Appropriations - United Kingdom</v>
      </c>
      <c r="B137" s="2" t="s">
        <v>1349</v>
      </c>
      <c r="C137" s="2" t="str">
        <f t="shared" si="2"/>
        <v>General Fund - Automatic Appropriations - United Kingdom</v>
      </c>
      <c r="D137" s="2" t="s">
        <v>1213</v>
      </c>
      <c r="E137" s="2" t="s">
        <v>1065</v>
      </c>
      <c r="F137" s="5" t="s">
        <v>1032</v>
      </c>
    </row>
    <row r="138" spans="1:6" x14ac:dyDescent="0.25">
      <c r="A138" s="11" t="str">
        <f>+CONCATENATE(Table4[[#This Row],[Funding Code]]," - ",Table4[[#This Row],[Description]])</f>
        <v>104177 - General Fund - Automatic Appropriations - United States</v>
      </c>
      <c r="B138" s="2" t="s">
        <v>1350</v>
      </c>
      <c r="C138" s="2" t="str">
        <f t="shared" si="2"/>
        <v>General Fund - Automatic Appropriations - United States</v>
      </c>
      <c r="D138" s="2" t="s">
        <v>1213</v>
      </c>
      <c r="E138" s="2" t="s">
        <v>1065</v>
      </c>
      <c r="F138" s="5" t="s">
        <v>1033</v>
      </c>
    </row>
    <row r="139" spans="1:6" x14ac:dyDescent="0.25">
      <c r="A139" s="11" t="str">
        <f>+CONCATENATE(Table4[[#This Row],[Funding Code]]," - ",Table4[[#This Row],[Description]])</f>
        <v>104178 - General Fund - Automatic Appropriations - United Nations Development Fund for Women (UNIFEM)</v>
      </c>
      <c r="B139" s="2" t="s">
        <v>1351</v>
      </c>
      <c r="C139" s="2" t="str">
        <f t="shared" si="2"/>
        <v>General Fund - Automatic Appropriations - United Nations Development Fund for Women (UNIFEM)</v>
      </c>
      <c r="D139" s="2" t="s">
        <v>1213</v>
      </c>
      <c r="E139" s="2" t="s">
        <v>1065</v>
      </c>
      <c r="F139" s="5" t="s">
        <v>1034</v>
      </c>
    </row>
    <row r="140" spans="1:6" x14ac:dyDescent="0.25">
      <c r="A140" s="11" t="str">
        <f>+CONCATENATE(Table4[[#This Row],[Funding Code]]," - ",Table4[[#This Row],[Description]])</f>
        <v>104179 - General Fund - Automatic Appropriations - United Nations Population Fund (UNFPA)</v>
      </c>
      <c r="B140" s="2" t="s">
        <v>1352</v>
      </c>
      <c r="C140" s="2" t="str">
        <f t="shared" si="2"/>
        <v>General Fund - Automatic Appropriations - United Nations Population Fund (UNFPA)</v>
      </c>
      <c r="D140" s="2" t="s">
        <v>1213</v>
      </c>
      <c r="E140" s="2" t="s">
        <v>1065</v>
      </c>
      <c r="F140" s="5" t="s">
        <v>1035</v>
      </c>
    </row>
    <row r="141" spans="1:6" x14ac:dyDescent="0.25">
      <c r="A141" s="11" t="str">
        <f>+CONCATENATE(Table4[[#This Row],[Funding Code]]," - ",Table4[[#This Row],[Description]])</f>
        <v>104250 - General Fund - Automatic Appropriations - Others  (Specify)</v>
      </c>
      <c r="B141" s="2" t="s">
        <v>1353</v>
      </c>
      <c r="C141" s="2" t="str">
        <f t="shared" si="2"/>
        <v>General Fund - Automatic Appropriations - Others  (Specify)</v>
      </c>
      <c r="D141" s="2" t="s">
        <v>1213</v>
      </c>
      <c r="E141" s="2" t="s">
        <v>1065</v>
      </c>
      <c r="F141" s="6" t="s">
        <v>1036</v>
      </c>
    </row>
    <row r="142" spans="1:6" x14ac:dyDescent="0.25">
      <c r="A142" s="11" t="str">
        <f>+CONCATENATE(Table4[[#This Row],[Funding Code]]," - ",Table4[[#This Row],[Description]])</f>
        <v>104251 - General Fund - Automatic Appropriations - Internal Revenue Allotment</v>
      </c>
      <c r="B142" s="2" t="s">
        <v>1354</v>
      </c>
      <c r="C142" s="2" t="str">
        <f t="shared" si="2"/>
        <v>General Fund - Automatic Appropriations - Internal Revenue Allotment</v>
      </c>
      <c r="D142" s="2" t="s">
        <v>1213</v>
      </c>
      <c r="E142" s="2" t="s">
        <v>1065</v>
      </c>
      <c r="F142" s="5" t="s">
        <v>1066</v>
      </c>
    </row>
    <row r="143" spans="1:6" x14ac:dyDescent="0.25">
      <c r="A143" s="11" t="str">
        <f>+CONCATENATE(Table4[[#This Row],[Funding Code]]," - ",Table4[[#This Row],[Description]])</f>
        <v>104280 - General Fund - Automatic Appropriations - Budgetary Support to Government Corporations - Net Lending</v>
      </c>
      <c r="B143" s="2" t="s">
        <v>1355</v>
      </c>
      <c r="C143" s="2" t="str">
        <f t="shared" si="2"/>
        <v>General Fund - Automatic Appropriations - Budgetary Support to Government Corporations - Net Lending</v>
      </c>
      <c r="D143" s="2" t="s">
        <v>1213</v>
      </c>
      <c r="E143" s="2" t="s">
        <v>1065</v>
      </c>
      <c r="F143" s="5" t="s">
        <v>1067</v>
      </c>
    </row>
    <row r="144" spans="1:6" x14ac:dyDescent="0.25">
      <c r="A144" s="11" t="str">
        <f>+CONCATENATE(Table4[[#This Row],[Funding Code]]," - ",Table4[[#This Row],[Description]])</f>
        <v>104301 - General Fund - Automatic Appropriations - Financial Assistance to MMDA - Subsidies</v>
      </c>
      <c r="B144" s="2" t="s">
        <v>1356</v>
      </c>
      <c r="C144" s="2" t="str">
        <f t="shared" si="2"/>
        <v>General Fund - Automatic Appropriations - Financial Assistance to MMDA - Subsidies</v>
      </c>
      <c r="D144" s="2" t="s">
        <v>1213</v>
      </c>
      <c r="E144" s="2" t="s">
        <v>1065</v>
      </c>
      <c r="F144" s="5" t="s">
        <v>1045</v>
      </c>
    </row>
    <row r="145" spans="1:6" x14ac:dyDescent="0.25">
      <c r="A145" s="11" t="str">
        <f>+CONCATENATE(Table4[[#This Row],[Funding Code]]," - ",Table4[[#This Row],[Description]])</f>
        <v>104302 - General Fund - Automatic Appropriations - Others (Specify)</v>
      </c>
      <c r="B145" s="2" t="s">
        <v>1357</v>
      </c>
      <c r="C145" s="2" t="str">
        <f t="shared" si="2"/>
        <v>General Fund - Automatic Appropriations - Others (Specify)</v>
      </c>
      <c r="D145" s="2" t="s">
        <v>1213</v>
      </c>
      <c r="E145" s="2" t="s">
        <v>1065</v>
      </c>
      <c r="F145" s="6" t="s">
        <v>1044</v>
      </c>
    </row>
    <row r="146" spans="1:6" x14ac:dyDescent="0.25">
      <c r="A146" s="11" t="str">
        <f>+CONCATENATE(Table4[[#This Row],[Funding Code]]," - ",Table4[[#This Row],[Description]])</f>
        <v xml:space="preserve">104321 - General Fund - Automatic Appropriations - Fiduciary Fund for Agrarian Reform Education </v>
      </c>
      <c r="B146" s="2" t="s">
        <v>1358</v>
      </c>
      <c r="C146" s="2" t="str">
        <f t="shared" si="2"/>
        <v xml:space="preserve">General Fund - Automatic Appropriations - Fiduciary Fund for Agrarian Reform Education </v>
      </c>
      <c r="D146" s="2" t="s">
        <v>1213</v>
      </c>
      <c r="E146" s="2" t="s">
        <v>1065</v>
      </c>
      <c r="F146" s="8" t="s">
        <v>1068</v>
      </c>
    </row>
    <row r="147" spans="1:6" x14ac:dyDescent="0.25">
      <c r="A147" s="11" t="str">
        <f>+CONCATENATE(Table4[[#This Row],[Funding Code]]," - ",Table4[[#This Row],[Description]])</f>
        <v>104322 - General Fund - Automatic Appropriations - Agrarian Reform Fund</v>
      </c>
      <c r="B147" s="2" t="s">
        <v>1359</v>
      </c>
      <c r="C147" s="2" t="str">
        <f t="shared" si="2"/>
        <v>General Fund - Automatic Appropriations - Agrarian Reform Fund</v>
      </c>
      <c r="D147" s="2" t="s">
        <v>1213</v>
      </c>
      <c r="E147" s="2" t="s">
        <v>1065</v>
      </c>
      <c r="F147" s="8" t="s">
        <v>1069</v>
      </c>
    </row>
    <row r="148" spans="1:6" x14ac:dyDescent="0.25">
      <c r="A148" s="11" t="str">
        <f>+CONCATENATE(Table4[[#This Row],[Funding Code]]," - ",Table4[[#This Row],[Description]])</f>
        <v>104323 - General Fund - Automatic Appropriations - Agricultural Competitiveness Enhancement Fund</v>
      </c>
      <c r="B148" s="2" t="s">
        <v>1360</v>
      </c>
      <c r="C148" s="2" t="str">
        <f t="shared" si="2"/>
        <v>General Fund - Automatic Appropriations - Agricultural Competitiveness Enhancement Fund</v>
      </c>
      <c r="D148" s="2" t="s">
        <v>1213</v>
      </c>
      <c r="E148" s="2" t="s">
        <v>1065</v>
      </c>
      <c r="F148" s="3" t="s">
        <v>1070</v>
      </c>
    </row>
    <row r="149" spans="1:6" x14ac:dyDescent="0.25">
      <c r="A149" s="11" t="str">
        <f>+CONCATENATE(Table4[[#This Row],[Funding Code]]," - ",Table4[[#This Row],[Description]])</f>
        <v>104324 - General Fund - Automatic Appropriations - Agro-Industry Modernization Credit and Financing Program (AMCFP)</v>
      </c>
      <c r="B149" s="2" t="s">
        <v>1361</v>
      </c>
      <c r="C149" s="2" t="str">
        <f t="shared" si="2"/>
        <v>General Fund - Automatic Appropriations - Agro-Industry Modernization Credit and Financing Program (AMCFP)</v>
      </c>
      <c r="D149" s="2" t="s">
        <v>1213</v>
      </c>
      <c r="E149" s="2" t="s">
        <v>1065</v>
      </c>
      <c r="F149" s="3" t="s">
        <v>1071</v>
      </c>
    </row>
    <row r="150" spans="1:6" x14ac:dyDescent="0.25">
      <c r="A150" s="11" t="str">
        <f>+CONCATENATE(Table4[[#This Row],[Funding Code]]," - ",Table4[[#This Row],[Description]])</f>
        <v xml:space="preserve">104325 - General Fund - Automatic Appropriations - Wildlife Management Fund </v>
      </c>
      <c r="B150" s="2" t="s">
        <v>1362</v>
      </c>
      <c r="C150" s="2" t="str">
        <f t="shared" si="2"/>
        <v xml:space="preserve">General Fund - Automatic Appropriations - Wildlife Management Fund </v>
      </c>
      <c r="D150" s="2" t="s">
        <v>1213</v>
      </c>
      <c r="E150" s="2" t="s">
        <v>1065</v>
      </c>
      <c r="F150" s="8" t="s">
        <v>1072</v>
      </c>
    </row>
    <row r="151" spans="1:6" x14ac:dyDescent="0.25">
      <c r="A151" s="11" t="str">
        <f>+CONCATENATE(Table4[[#This Row],[Funding Code]]," - ",Table4[[#This Row],[Description]])</f>
        <v>104326 - General Fund - Automatic Appropriations - Support to Fertilizer and Pesticide Program</v>
      </c>
      <c r="B151" s="2" t="s">
        <v>1363</v>
      </c>
      <c r="C151" s="2" t="str">
        <f t="shared" si="2"/>
        <v>General Fund - Automatic Appropriations - Support to Fertilizer and Pesticide Program</v>
      </c>
      <c r="D151" s="2" t="s">
        <v>1213</v>
      </c>
      <c r="E151" s="2" t="s">
        <v>1065</v>
      </c>
      <c r="F151" s="3" t="s">
        <v>1073</v>
      </c>
    </row>
    <row r="152" spans="1:6" x14ac:dyDescent="0.25">
      <c r="A152" s="11" t="str">
        <f>+CONCATENATE(Table4[[#This Row],[Funding Code]]," - ",Table4[[#This Row],[Description]])</f>
        <v>104327 - General Fund - Automatic Appropriations - Livestock Development Fund</v>
      </c>
      <c r="B152" s="2" t="s">
        <v>1364</v>
      </c>
      <c r="C152" s="2" t="str">
        <f t="shared" si="2"/>
        <v>General Fund - Automatic Appropriations - Livestock Development Fund</v>
      </c>
      <c r="D152" s="2" t="s">
        <v>1213</v>
      </c>
      <c r="E152" s="2" t="s">
        <v>1065</v>
      </c>
      <c r="F152" s="3" t="s">
        <v>1074</v>
      </c>
    </row>
    <row r="153" spans="1:6" x14ac:dyDescent="0.25">
      <c r="A153" s="11" t="str">
        <f>+CONCATENATE(Table4[[#This Row],[Funding Code]]," - ",Table4[[#This Row],[Description]])</f>
        <v>104328 - General Fund - Automatic Appropriations - Meat Inspection Service Development Trust Fund</v>
      </c>
      <c r="B153" s="2" t="s">
        <v>1365</v>
      </c>
      <c r="C153" s="2" t="str">
        <f t="shared" si="2"/>
        <v>General Fund - Automatic Appropriations - Meat Inspection Service Development Trust Fund</v>
      </c>
      <c r="D153" s="2" t="s">
        <v>1213</v>
      </c>
      <c r="E153" s="2" t="s">
        <v>1065</v>
      </c>
      <c r="F153" s="3" t="s">
        <v>1075</v>
      </c>
    </row>
    <row r="154" spans="1:6" x14ac:dyDescent="0.25">
      <c r="A154" s="11" t="str">
        <f>+CONCATENATE(Table4[[#This Row],[Funding Code]]," - ",Table4[[#This Row],[Description]])</f>
        <v>104329 - General Fund - Automatic Appropriations - Early Childhood Care and Development Council -SAGF</v>
      </c>
      <c r="B154" s="2" t="s">
        <v>1366</v>
      </c>
      <c r="C154" s="2" t="str">
        <f t="shared" si="2"/>
        <v>General Fund - Automatic Appropriations - Early Childhood Care and Development Council -SAGF</v>
      </c>
      <c r="D154" s="2" t="s">
        <v>1213</v>
      </c>
      <c r="E154" s="2" t="s">
        <v>1065</v>
      </c>
      <c r="F154" s="3" t="s">
        <v>1076</v>
      </c>
    </row>
    <row r="155" spans="1:6" x14ac:dyDescent="0.25">
      <c r="A155" s="11" t="str">
        <f>+CONCATENATE(Table4[[#This Row],[Funding Code]]," - ",Table4[[#This Row],[Description]])</f>
        <v>104330 - General Fund - Automatic Appropriations - Instructional Materials Development Center Fund</v>
      </c>
      <c r="B155" s="2" t="s">
        <v>1367</v>
      </c>
      <c r="C155" s="2" t="str">
        <f t="shared" si="2"/>
        <v>General Fund - Automatic Appropriations - Instructional Materials Development Center Fund</v>
      </c>
      <c r="D155" s="2" t="s">
        <v>1213</v>
      </c>
      <c r="E155" s="2" t="s">
        <v>1065</v>
      </c>
      <c r="F155" s="3" t="s">
        <v>1077</v>
      </c>
    </row>
    <row r="156" spans="1:6" x14ac:dyDescent="0.25">
      <c r="A156" s="11" t="str">
        <f>+CONCATENATE(Table4[[#This Row],[Funding Code]]," - ",Table4[[#This Row],[Description]])</f>
        <v>104331 - General Fund - Automatic Appropriations - Malampaya Gas Fund</v>
      </c>
      <c r="B156" s="2" t="s">
        <v>1368</v>
      </c>
      <c r="C156" s="2" t="str">
        <f t="shared" si="2"/>
        <v>General Fund - Automatic Appropriations - Malampaya Gas Fund</v>
      </c>
      <c r="D156" s="2" t="s">
        <v>1213</v>
      </c>
      <c r="E156" s="2" t="s">
        <v>1065</v>
      </c>
      <c r="F156" s="8" t="s">
        <v>1078</v>
      </c>
    </row>
    <row r="157" spans="1:6" x14ac:dyDescent="0.25">
      <c r="A157" s="11" t="str">
        <f>+CONCATENATE(Table4[[#This Row],[Funding Code]]," - ",Table4[[#This Row],[Description]])</f>
        <v>104332 - General Fund - Automatic Appropriations - Collections from other production shares and miscellaneous Income</v>
      </c>
      <c r="B157" s="2" t="s">
        <v>1369</v>
      </c>
      <c r="C157" s="2" t="str">
        <f t="shared" si="2"/>
        <v>General Fund - Automatic Appropriations - Collections from other production shares and miscellaneous Income</v>
      </c>
      <c r="D157" s="2" t="s">
        <v>1213</v>
      </c>
      <c r="E157" s="2" t="s">
        <v>1065</v>
      </c>
      <c r="F157" s="8" t="s">
        <v>1079</v>
      </c>
    </row>
    <row r="158" spans="1:6" x14ac:dyDescent="0.25">
      <c r="A158" s="11" t="str">
        <f>+CONCATENATE(Table4[[#This Row],[Funding Code]]," - ",Table4[[#This Row],[Description]])</f>
        <v>104333 - General Fund - Automatic Appropriations - Technology Transfer for Energy Management Fund</v>
      </c>
      <c r="B158" s="2" t="s">
        <v>1370</v>
      </c>
      <c r="C158" s="2" t="str">
        <f t="shared" si="2"/>
        <v>General Fund - Automatic Appropriations - Technology Transfer for Energy Management Fund</v>
      </c>
      <c r="D158" s="2" t="s">
        <v>1213</v>
      </c>
      <c r="E158" s="2" t="s">
        <v>1065</v>
      </c>
      <c r="F158" s="8" t="s">
        <v>1080</v>
      </c>
    </row>
    <row r="159" spans="1:6" x14ac:dyDescent="0.25">
      <c r="A159" s="11" t="str">
        <f>+CONCATENATE(Table4[[#This Row],[Funding Code]]," - ",Table4[[#This Row],[Description]])</f>
        <v xml:space="preserve">104334 - General Fund - Automatic Appropriations - Integrated Protected Areas Fund </v>
      </c>
      <c r="B159" s="2" t="s">
        <v>1371</v>
      </c>
      <c r="C159" s="2" t="str">
        <f t="shared" si="2"/>
        <v xml:space="preserve">General Fund - Automatic Appropriations - Integrated Protected Areas Fund </v>
      </c>
      <c r="D159" s="2" t="s">
        <v>1213</v>
      </c>
      <c r="E159" s="2" t="s">
        <v>1065</v>
      </c>
      <c r="F159" s="8" t="s">
        <v>1081</v>
      </c>
    </row>
    <row r="160" spans="1:6" x14ac:dyDescent="0.25">
      <c r="A160" s="11" t="str">
        <f>+CONCATENATE(Table4[[#This Row],[Funding Code]]," - ",Table4[[#This Row],[Description]])</f>
        <v>104335 - General Fund - Automatic Appropriations - Protected Areas and Wildlife Management Fund</v>
      </c>
      <c r="B160" s="2" t="s">
        <v>1372</v>
      </c>
      <c r="C160" s="2" t="str">
        <f t="shared" si="2"/>
        <v>General Fund - Automatic Appropriations - Protected Areas and Wildlife Management Fund</v>
      </c>
      <c r="D160" s="2" t="s">
        <v>1213</v>
      </c>
      <c r="E160" s="2" t="s">
        <v>1065</v>
      </c>
      <c r="F160" s="3" t="s">
        <v>1082</v>
      </c>
    </row>
    <row r="161" spans="1:6" x14ac:dyDescent="0.25">
      <c r="A161" s="11" t="str">
        <f>+CONCATENATE(Table4[[#This Row],[Funding Code]]," - ",Table4[[#This Row],[Description]])</f>
        <v>104336 - General Fund - Automatic Appropriations - Sale of Confiscated Logs</v>
      </c>
      <c r="B161" s="2" t="s">
        <v>1373</v>
      </c>
      <c r="C161" s="2" t="str">
        <f t="shared" si="2"/>
        <v>General Fund - Automatic Appropriations - Sale of Confiscated Logs</v>
      </c>
      <c r="D161" s="2" t="s">
        <v>1213</v>
      </c>
      <c r="E161" s="2" t="s">
        <v>1065</v>
      </c>
      <c r="F161" s="3" t="s">
        <v>1083</v>
      </c>
    </row>
    <row r="162" spans="1:6" x14ac:dyDescent="0.25">
      <c r="A162" s="11" t="str">
        <f>+CONCATENATE(Table4[[#This Row],[Funding Code]]," - ",Table4[[#This Row],[Description]])</f>
        <v>104337 - General Fund - Automatic Appropriations - Air Quality Management Fund</v>
      </c>
      <c r="B162" s="2" t="s">
        <v>1374</v>
      </c>
      <c r="C162" s="2" t="str">
        <f t="shared" si="2"/>
        <v>General Fund - Automatic Appropriations - Air Quality Management Fund</v>
      </c>
      <c r="D162" s="2" t="s">
        <v>1213</v>
      </c>
      <c r="E162" s="2" t="s">
        <v>1065</v>
      </c>
      <c r="F162" s="3" t="s">
        <v>1084</v>
      </c>
    </row>
    <row r="163" spans="1:6" x14ac:dyDescent="0.25">
      <c r="A163" s="11" t="str">
        <f>+CONCATENATE(Table4[[#This Row],[Funding Code]]," - ",Table4[[#This Row],[Description]])</f>
        <v>104338 - General Fund - Automatic Appropriations - Mines and Geosciences Bureau - SAGF</v>
      </c>
      <c r="B163" s="2" t="s">
        <v>1375</v>
      </c>
      <c r="C163" s="2" t="str">
        <f t="shared" si="2"/>
        <v>General Fund - Automatic Appropriations - Mines and Geosciences Bureau - SAGF</v>
      </c>
      <c r="D163" s="2" t="s">
        <v>1213</v>
      </c>
      <c r="E163" s="2" t="s">
        <v>1065</v>
      </c>
      <c r="F163" s="3" t="s">
        <v>1085</v>
      </c>
    </row>
    <row r="164" spans="1:6" x14ac:dyDescent="0.25">
      <c r="A164" s="11" t="str">
        <f>+CONCATENATE(Table4[[#This Row],[Funding Code]]," - ",Table4[[#This Row],[Description]])</f>
        <v>104339 - General Fund - Automatic Appropriations - Non-Intrusive Container Inspection System Project Fund</v>
      </c>
      <c r="B164" s="2" t="s">
        <v>1376</v>
      </c>
      <c r="C164" s="2" t="str">
        <f t="shared" si="2"/>
        <v>General Fund - Automatic Appropriations - Non-Intrusive Container Inspection System Project Fund</v>
      </c>
      <c r="D164" s="2" t="s">
        <v>1213</v>
      </c>
      <c r="E164" s="2" t="s">
        <v>1065</v>
      </c>
      <c r="F164" s="8" t="s">
        <v>1086</v>
      </c>
    </row>
    <row r="165" spans="1:6" x14ac:dyDescent="0.25">
      <c r="A165" s="11" t="str">
        <f>+CONCATENATE(Table4[[#This Row],[Funding Code]]," - ",Table4[[#This Row],[Description]])</f>
        <v>104340 - General Fund - Automatic Appropriations - Super Green Lane Trust Fund</v>
      </c>
      <c r="B165" s="2" t="s">
        <v>1377</v>
      </c>
      <c r="C165" s="2" t="str">
        <f t="shared" si="2"/>
        <v>General Fund - Automatic Appropriations - Super Green Lane Trust Fund</v>
      </c>
      <c r="D165" s="2" t="s">
        <v>1213</v>
      </c>
      <c r="E165" s="2" t="s">
        <v>1065</v>
      </c>
      <c r="F165" s="3" t="s">
        <v>1087</v>
      </c>
    </row>
    <row r="166" spans="1:6" x14ac:dyDescent="0.25">
      <c r="A166" s="11" t="str">
        <f>+CONCATENATE(Table4[[#This Row],[Funding Code]]," - ",Table4[[#This Row],[Description]])</f>
        <v>104341 - General Fund - Automatic Appropriations - Tax Refund (BOC/BIR)</v>
      </c>
      <c r="B166" s="2" t="s">
        <v>1378</v>
      </c>
      <c r="C166" s="2" t="str">
        <f t="shared" si="2"/>
        <v>General Fund - Automatic Appropriations - Tax Refund (BOC/BIR)</v>
      </c>
      <c r="D166" s="2" t="s">
        <v>1213</v>
      </c>
      <c r="E166" s="2" t="s">
        <v>1065</v>
      </c>
      <c r="F166" s="8" t="s">
        <v>1088</v>
      </c>
    </row>
    <row r="167" spans="1:6" x14ac:dyDescent="0.25">
      <c r="A167" s="11" t="str">
        <f>+CONCATENATE(Table4[[#This Row],[Funding Code]]," - ",Table4[[#This Row],[Description]])</f>
        <v>104342 - General Fund - Automatic Appropriations - Special Education Fund</v>
      </c>
      <c r="B167" s="2" t="s">
        <v>1379</v>
      </c>
      <c r="C167" s="2" t="str">
        <f t="shared" si="2"/>
        <v>General Fund - Automatic Appropriations - Special Education Fund</v>
      </c>
      <c r="D167" s="2" t="s">
        <v>1213</v>
      </c>
      <c r="E167" s="2" t="s">
        <v>1065</v>
      </c>
      <c r="F167" s="8" t="s">
        <v>1089</v>
      </c>
    </row>
    <row r="168" spans="1:6" x14ac:dyDescent="0.25">
      <c r="A168" s="11" t="str">
        <f>+CONCATENATE(Table4[[#This Row],[Funding Code]]," - ",Table4[[#This Row],[Description]])</f>
        <v>104343 - General Fund - Automatic Appropriations - Bank Penalties Fund</v>
      </c>
      <c r="B168" s="2" t="s">
        <v>1380</v>
      </c>
      <c r="C168" s="2" t="str">
        <f t="shared" si="2"/>
        <v>General Fund - Automatic Appropriations - Bank Penalties Fund</v>
      </c>
      <c r="D168" s="2" t="s">
        <v>1213</v>
      </c>
      <c r="E168" s="2" t="s">
        <v>1065</v>
      </c>
      <c r="F168" s="8" t="s">
        <v>1090</v>
      </c>
    </row>
    <row r="169" spans="1:6" x14ac:dyDescent="0.25">
      <c r="A169" s="11" t="str">
        <f>+CONCATENATE(Table4[[#This Row],[Funding Code]]," - ",Table4[[#This Row],[Description]])</f>
        <v>104344 - General Fund - Automatic Appropriations - Fidelity Bond Fund</v>
      </c>
      <c r="B169" s="2" t="s">
        <v>1381</v>
      </c>
      <c r="C169" s="2" t="str">
        <f t="shared" si="2"/>
        <v>General Fund - Automatic Appropriations - Fidelity Bond Fund</v>
      </c>
      <c r="D169" s="2" t="s">
        <v>1213</v>
      </c>
      <c r="E169" s="2" t="s">
        <v>1065</v>
      </c>
      <c r="F169" s="8" t="s">
        <v>1091</v>
      </c>
    </row>
    <row r="170" spans="1:6" x14ac:dyDescent="0.25">
      <c r="A170" s="11" t="str">
        <f>+CONCATENATE(Table4[[#This Row],[Funding Code]]," - ",Table4[[#This Row],[Description]])</f>
        <v>104345 - General Fund - Automatic Appropriations - Insurance Commission Fund</v>
      </c>
      <c r="B170" s="2" t="s">
        <v>1382</v>
      </c>
      <c r="C170" s="2" t="str">
        <f t="shared" si="2"/>
        <v>General Fund - Automatic Appropriations - Insurance Commission Fund</v>
      </c>
      <c r="D170" s="2" t="s">
        <v>1213</v>
      </c>
      <c r="E170" s="2" t="s">
        <v>1065</v>
      </c>
      <c r="F170" s="8" t="s">
        <v>1092</v>
      </c>
    </row>
    <row r="171" spans="1:6" x14ac:dyDescent="0.25">
      <c r="A171" s="11" t="str">
        <f>+CONCATENATE(Table4[[#This Row],[Funding Code]]," - ",Table4[[#This Row],[Description]])</f>
        <v xml:space="preserve">104346 - General Fund - Automatic Appropriations - Pre-Need Fund </v>
      </c>
      <c r="B171" s="2" t="s">
        <v>1383</v>
      </c>
      <c r="C171" s="2" t="str">
        <f t="shared" si="2"/>
        <v xml:space="preserve">General Fund - Automatic Appropriations - Pre-Need Fund </v>
      </c>
      <c r="D171" s="2" t="s">
        <v>1213</v>
      </c>
      <c r="E171" s="2" t="s">
        <v>1065</v>
      </c>
      <c r="F171" s="3" t="s">
        <v>1093</v>
      </c>
    </row>
    <row r="172" spans="1:6" x14ac:dyDescent="0.25">
      <c r="A172" s="11" t="str">
        <f>+CONCATENATE(Table4[[#This Row],[Funding Code]]," - ",Table4[[#This Row],[Description]])</f>
        <v>104347 - General Fund - Automatic Appropriations - Department of Justice-OSEC SAGF</v>
      </c>
      <c r="B172" s="2" t="s">
        <v>1384</v>
      </c>
      <c r="C172" s="2" t="str">
        <f t="shared" si="2"/>
        <v>General Fund - Automatic Appropriations - Department of Justice-OSEC SAGF</v>
      </c>
      <c r="D172" s="2" t="s">
        <v>1213</v>
      </c>
      <c r="E172" s="2" t="s">
        <v>1065</v>
      </c>
      <c r="F172" s="8" t="s">
        <v>1094</v>
      </c>
    </row>
    <row r="173" spans="1:6" x14ac:dyDescent="0.25">
      <c r="A173" s="11" t="str">
        <f>+CONCATENATE(Table4[[#This Row],[Funding Code]]," - ",Table4[[#This Row],[Description]])</f>
        <v>104348 - General Fund - Automatic Appropriations - Department of Health OSEC-FDA SAGF</v>
      </c>
      <c r="B173" s="2" t="s">
        <v>1385</v>
      </c>
      <c r="C173" s="2" t="str">
        <f t="shared" si="2"/>
        <v>General Fund - Automatic Appropriations - Department of Health OSEC-FDA SAGF</v>
      </c>
      <c r="D173" s="2" t="s">
        <v>1213</v>
      </c>
      <c r="E173" s="2" t="s">
        <v>1065</v>
      </c>
      <c r="F173" s="8" t="s">
        <v>1095</v>
      </c>
    </row>
    <row r="174" spans="1:6" x14ac:dyDescent="0.25">
      <c r="A174" s="11" t="str">
        <f>+CONCATENATE(Table4[[#This Row],[Funding Code]]," - ",Table4[[#This Row],[Description]])</f>
        <v>104349 - General Fund - Automatic Appropriations - Department of Health OSEC-BQIHS SAGF</v>
      </c>
      <c r="B174" s="2" t="s">
        <v>1386</v>
      </c>
      <c r="C174" s="2" t="str">
        <f t="shared" si="2"/>
        <v>General Fund - Automatic Appropriations - Department of Health OSEC-BQIHS SAGF</v>
      </c>
      <c r="D174" s="2" t="s">
        <v>1213</v>
      </c>
      <c r="E174" s="2" t="s">
        <v>1065</v>
      </c>
      <c r="F174" s="8" t="s">
        <v>1096</v>
      </c>
    </row>
    <row r="175" spans="1:6" x14ac:dyDescent="0.25">
      <c r="A175" s="11" t="str">
        <f>+CONCATENATE(Table4[[#This Row],[Funding Code]]," - ",Table4[[#This Row],[Description]])</f>
        <v>104350 - General Fund - Automatic Appropriations - DILG Bureau of Fire Protection - SAGF</v>
      </c>
      <c r="B175" s="2" t="s">
        <v>1387</v>
      </c>
      <c r="C175" s="2" t="str">
        <f t="shared" si="2"/>
        <v>General Fund - Automatic Appropriations - DILG Bureau of Fire Protection - SAGF</v>
      </c>
      <c r="D175" s="2" t="s">
        <v>1213</v>
      </c>
      <c r="E175" s="2" t="s">
        <v>1065</v>
      </c>
      <c r="F175" s="8" t="s">
        <v>1097</v>
      </c>
    </row>
    <row r="176" spans="1:6" x14ac:dyDescent="0.25">
      <c r="A176" s="11" t="str">
        <f>+CONCATENATE(Table4[[#This Row],[Funding Code]]," - ",Table4[[#This Row],[Description]])</f>
        <v>104351 - General Fund - Automatic Appropriations - DOJ Office of the Secretary - SAGF</v>
      </c>
      <c r="B176" s="2" t="s">
        <v>1388</v>
      </c>
      <c r="C176" s="2" t="str">
        <f t="shared" si="2"/>
        <v>General Fund - Automatic Appropriations - DOJ Office of the Secretary - SAGF</v>
      </c>
      <c r="D176" s="2" t="s">
        <v>1213</v>
      </c>
      <c r="E176" s="2" t="s">
        <v>1065</v>
      </c>
      <c r="F176" s="8" t="s">
        <v>1098</v>
      </c>
    </row>
    <row r="177" spans="1:6" x14ac:dyDescent="0.25">
      <c r="A177" s="11" t="str">
        <f>+CONCATENATE(Table4[[#This Row],[Funding Code]]," - ",Table4[[#This Row],[Description]])</f>
        <v>104352 - General Fund - Automatic Appropriations - DOJ Land Registration Authority - SAGF</v>
      </c>
      <c r="B177" s="2" t="s">
        <v>1389</v>
      </c>
      <c r="C177" s="2" t="str">
        <f t="shared" si="2"/>
        <v>General Fund - Automatic Appropriations - DOJ Land Registration Authority - SAGF</v>
      </c>
      <c r="D177" s="2" t="s">
        <v>1213</v>
      </c>
      <c r="E177" s="2" t="s">
        <v>1065</v>
      </c>
      <c r="F177" s="8" t="s">
        <v>1099</v>
      </c>
    </row>
    <row r="178" spans="1:6" x14ac:dyDescent="0.25">
      <c r="A178" s="11" t="str">
        <f>+CONCATENATE(Table4[[#This Row],[Funding Code]]," - ",Table4[[#This Row],[Description]])</f>
        <v>104353 - General Fund - Automatic Appropriations - DOJ Office of the Solicitor General - SAGF</v>
      </c>
      <c r="B178" s="2" t="s">
        <v>1390</v>
      </c>
      <c r="C178" s="2" t="str">
        <f t="shared" si="2"/>
        <v>General Fund - Automatic Appropriations - DOJ Office of the Solicitor General - SAGF</v>
      </c>
      <c r="D178" s="2" t="s">
        <v>1213</v>
      </c>
      <c r="E178" s="2" t="s">
        <v>1065</v>
      </c>
      <c r="F178" s="8" t="s">
        <v>1100</v>
      </c>
    </row>
    <row r="179" spans="1:6" x14ac:dyDescent="0.25">
      <c r="A179" s="11" t="str">
        <f>+CONCATENATE(Table4[[#This Row],[Funding Code]]," - ",Table4[[#This Row],[Description]])</f>
        <v>104354 - General Fund - Automatic Appropriations - DOLE-Office of the Secretary - SAGF</v>
      </c>
      <c r="B179" s="2" t="s">
        <v>1391</v>
      </c>
      <c r="C179" s="2" t="str">
        <f t="shared" si="2"/>
        <v>General Fund - Automatic Appropriations - DOLE-Office of the Secretary - SAGF</v>
      </c>
      <c r="D179" s="2" t="s">
        <v>1213</v>
      </c>
      <c r="E179" s="2" t="s">
        <v>1065</v>
      </c>
      <c r="F179" s="8" t="s">
        <v>1101</v>
      </c>
    </row>
    <row r="180" spans="1:6" x14ac:dyDescent="0.25">
      <c r="A180" s="11" t="str">
        <f>+CONCATENATE(Table4[[#This Row],[Funding Code]]," - ",Table4[[#This Row],[Description]])</f>
        <v>104355 - General Fund - Automatic Appropriations - DOLE-NCMB Special Voluntary Arbitration Fund</v>
      </c>
      <c r="B180" s="2" t="s">
        <v>1392</v>
      </c>
      <c r="C180" s="2" t="str">
        <f t="shared" si="2"/>
        <v>General Fund - Automatic Appropriations - DOLE-NCMB Special Voluntary Arbitration Fund</v>
      </c>
      <c r="D180" s="2" t="s">
        <v>1213</v>
      </c>
      <c r="E180" s="2" t="s">
        <v>1065</v>
      </c>
      <c r="F180" s="8" t="s">
        <v>1102</v>
      </c>
    </row>
    <row r="181" spans="1:6" x14ac:dyDescent="0.25">
      <c r="A181" s="11" t="str">
        <f>+CONCATENATE(Table4[[#This Row],[Funding Code]]," - ",Table4[[#This Row],[Description]])</f>
        <v>104356 - General Fund - Automatic Appropriations - Asia Pacific Disaster Response Fund</v>
      </c>
      <c r="B181" s="2" t="s">
        <v>1393</v>
      </c>
      <c r="C181" s="2" t="str">
        <f t="shared" si="2"/>
        <v>General Fund - Automatic Appropriations - Asia Pacific Disaster Response Fund</v>
      </c>
      <c r="D181" s="2" t="s">
        <v>1213</v>
      </c>
      <c r="E181" s="2" t="s">
        <v>1065</v>
      </c>
      <c r="F181" s="8" t="s">
        <v>1103</v>
      </c>
    </row>
    <row r="182" spans="1:6" x14ac:dyDescent="0.25">
      <c r="A182" s="11" t="str">
        <f>+CONCATENATE(Table4[[#This Row],[Funding Code]]," - ",Table4[[#This Row],[Description]])</f>
        <v xml:space="preserve">104357 - General Fund - Automatic Appropriations - AFP Modernization Trust Fund </v>
      </c>
      <c r="B182" s="2" t="s">
        <v>1394</v>
      </c>
      <c r="C182" s="2" t="str">
        <f t="shared" si="2"/>
        <v xml:space="preserve">General Fund - Automatic Appropriations - AFP Modernization Trust Fund </v>
      </c>
      <c r="D182" s="2" t="s">
        <v>1213</v>
      </c>
      <c r="E182" s="2" t="s">
        <v>1065</v>
      </c>
      <c r="F182" s="8" t="s">
        <v>1104</v>
      </c>
    </row>
    <row r="183" spans="1:6" x14ac:dyDescent="0.25">
      <c r="A183" s="11" t="str">
        <f>+CONCATENATE(Table4[[#This Row],[Funding Code]]," - ",Table4[[#This Row],[Description]])</f>
        <v>104358 - General Fund - Automatic Appropriations - Special Road Support Fund</v>
      </c>
      <c r="B183" s="2" t="s">
        <v>1395</v>
      </c>
      <c r="C183" s="2" t="str">
        <f t="shared" si="2"/>
        <v>General Fund - Automatic Appropriations - Special Road Support Fund</v>
      </c>
      <c r="D183" s="2" t="s">
        <v>1213</v>
      </c>
      <c r="E183" s="2" t="s">
        <v>1065</v>
      </c>
      <c r="F183" s="8" t="s">
        <v>1105</v>
      </c>
    </row>
    <row r="184" spans="1:6" x14ac:dyDescent="0.25">
      <c r="A184" s="11" t="str">
        <f>+CONCATENATE(Table4[[#This Row],[Funding Code]]," - ",Table4[[#This Row],[Description]])</f>
        <v>104359 - General Fund - Automatic Appropriations - Special Local Road Fund</v>
      </c>
      <c r="B184" s="2" t="s">
        <v>1396</v>
      </c>
      <c r="C184" s="2" t="str">
        <f t="shared" si="2"/>
        <v>General Fund - Automatic Appropriations - Special Local Road Fund</v>
      </c>
      <c r="D184" s="2" t="s">
        <v>1213</v>
      </c>
      <c r="E184" s="2" t="s">
        <v>1065</v>
      </c>
      <c r="F184" s="8" t="s">
        <v>1106</v>
      </c>
    </row>
    <row r="185" spans="1:6" x14ac:dyDescent="0.25">
      <c r="A185" s="11" t="str">
        <f>+CONCATENATE(Table4[[#This Row],[Funding Code]]," - ",Table4[[#This Row],[Description]])</f>
        <v>104360 - General Fund - Automatic Appropriations - Special Road Safety Fund</v>
      </c>
      <c r="B185" s="2" t="s">
        <v>1397</v>
      </c>
      <c r="C185" s="2" t="str">
        <f t="shared" si="2"/>
        <v>General Fund - Automatic Appropriations - Special Road Safety Fund</v>
      </c>
      <c r="D185" s="2" t="s">
        <v>1213</v>
      </c>
      <c r="E185" s="2" t="s">
        <v>1065</v>
      </c>
      <c r="F185" s="8" t="s">
        <v>1107</v>
      </c>
    </row>
    <row r="186" spans="1:6" x14ac:dyDescent="0.25">
      <c r="A186" s="11" t="str">
        <f>+CONCATENATE(Table4[[#This Row],[Funding Code]]," - ",Table4[[#This Row],[Description]])</f>
        <v xml:space="preserve">104361 - General Fund - Automatic Appropriations - Tourism Development Fund </v>
      </c>
      <c r="B186" s="2" t="s">
        <v>1398</v>
      </c>
      <c r="C186" s="2" t="str">
        <f t="shared" si="2"/>
        <v xml:space="preserve">General Fund - Automatic Appropriations - Tourism Development Fund </v>
      </c>
      <c r="D186" s="2" t="s">
        <v>1213</v>
      </c>
      <c r="E186" s="2" t="s">
        <v>1065</v>
      </c>
      <c r="F186" s="8" t="s">
        <v>1108</v>
      </c>
    </row>
    <row r="187" spans="1:6" x14ac:dyDescent="0.25">
      <c r="A187" s="11" t="str">
        <f>+CONCATENATE(Table4[[#This Row],[Funding Code]]," - ",Table4[[#This Row],[Description]])</f>
        <v xml:space="preserve">104362 - General Fund - Automatic Appropriations - Micro, Small and Medium Enterprise Development Council Fund </v>
      </c>
      <c r="B187" s="2" t="s">
        <v>1399</v>
      </c>
      <c r="C187" s="2" t="str">
        <f t="shared" si="2"/>
        <v xml:space="preserve">General Fund - Automatic Appropriations - Micro, Small and Medium Enterprise Development Council Fund </v>
      </c>
      <c r="D187" s="2" t="s">
        <v>1213</v>
      </c>
      <c r="E187" s="2" t="s">
        <v>1065</v>
      </c>
      <c r="F187" s="8" t="s">
        <v>1109</v>
      </c>
    </row>
    <row r="188" spans="1:6" x14ac:dyDescent="0.25">
      <c r="A188" s="11" t="str">
        <f>+CONCATENATE(Table4[[#This Row],[Funding Code]]," - ",Table4[[#This Row],[Description]])</f>
        <v xml:space="preserve">104363 - General Fund - Automatic Appropriations - Special Vehicle Pollution Control Fund </v>
      </c>
      <c r="B188" s="2" t="s">
        <v>1400</v>
      </c>
      <c r="C188" s="2" t="str">
        <f t="shared" si="2"/>
        <v xml:space="preserve">General Fund - Automatic Appropriations - Special Vehicle Pollution Control Fund </v>
      </c>
      <c r="D188" s="2" t="s">
        <v>1213</v>
      </c>
      <c r="E188" s="2" t="s">
        <v>1065</v>
      </c>
      <c r="F188" s="8" t="s">
        <v>1110</v>
      </c>
    </row>
    <row r="189" spans="1:6" x14ac:dyDescent="0.25">
      <c r="A189" s="11" t="str">
        <f>+CONCATENATE(Table4[[#This Row],[Funding Code]]," - ",Table4[[#This Row],[Description]])</f>
        <v>104364 - General Fund - Automatic Appropriations - DOTC LTO Fines imposed on the implementation of Seat Belt Use – R.A. 8750</v>
      </c>
      <c r="B189" s="2" t="s">
        <v>1401</v>
      </c>
      <c r="C189" s="2" t="str">
        <f t="shared" si="2"/>
        <v>General Fund - Automatic Appropriations - DOTC LTO Fines imposed on the implementation of Seat Belt Use – R.A. 8750</v>
      </c>
      <c r="D189" s="2" t="s">
        <v>1213</v>
      </c>
      <c r="E189" s="2" t="s">
        <v>1065</v>
      </c>
      <c r="F189" s="8" t="s">
        <v>1111</v>
      </c>
    </row>
    <row r="190" spans="1:6" x14ac:dyDescent="0.25">
      <c r="A190" s="11" t="str">
        <f>+CONCATENATE(Table4[[#This Row],[Funding Code]]," - ",Table4[[#This Row],[Description]])</f>
        <v>104365 - General Fund - Automatic Appropriations - MARINA Trust Funds - Tonnage Fees – R.A. 9295</v>
      </c>
      <c r="B190" s="2" t="s">
        <v>1402</v>
      </c>
      <c r="C190" s="2" t="str">
        <f t="shared" si="2"/>
        <v>General Fund - Automatic Appropriations - MARINA Trust Funds - Tonnage Fees – R.A. 9295</v>
      </c>
      <c r="D190" s="2" t="s">
        <v>1213</v>
      </c>
      <c r="E190" s="2" t="s">
        <v>1065</v>
      </c>
      <c r="F190" s="8" t="s">
        <v>1112</v>
      </c>
    </row>
    <row r="191" spans="1:6" x14ac:dyDescent="0.25">
      <c r="A191" s="11" t="str">
        <f>+CONCATENATE(Table4[[#This Row],[Funding Code]]," - ",Table4[[#This Row],[Description]])</f>
        <v>104366 - General Fund - Automatic Appropriations - National Council for Civil Aviation Security Fund</v>
      </c>
      <c r="B191" s="2" t="s">
        <v>1403</v>
      </c>
      <c r="C191" s="2" t="str">
        <f t="shared" si="2"/>
        <v>General Fund - Automatic Appropriations - National Council for Civil Aviation Security Fund</v>
      </c>
      <c r="D191" s="2" t="s">
        <v>1213</v>
      </c>
      <c r="E191" s="2" t="s">
        <v>1065</v>
      </c>
      <c r="F191" s="8" t="s">
        <v>1113</v>
      </c>
    </row>
    <row r="192" spans="1:6" x14ac:dyDescent="0.25">
      <c r="A192" s="11" t="str">
        <f>+CONCATENATE(Table4[[#This Row],[Funding Code]]," - ",Table4[[#This Row],[Description]])</f>
        <v xml:space="preserve">104367 - General Fund - Automatic Appropriations - NEDA SRTC Endowment Fund </v>
      </c>
      <c r="B192" s="2" t="s">
        <v>1404</v>
      </c>
      <c r="C192" s="2" t="str">
        <f t="shared" si="2"/>
        <v xml:space="preserve">General Fund - Automatic Appropriations - NEDA SRTC Endowment Fund </v>
      </c>
      <c r="D192" s="2" t="s">
        <v>1213</v>
      </c>
      <c r="E192" s="2" t="s">
        <v>1065</v>
      </c>
      <c r="F192" s="8" t="s">
        <v>1114</v>
      </c>
    </row>
    <row r="193" spans="1:6" x14ac:dyDescent="0.25">
      <c r="A193" s="11" t="str">
        <f>+CONCATENATE(Table4[[#This Row],[Funding Code]]," - ",Table4[[#This Row],[Description]])</f>
        <v>104368 - General Fund - Automatic Appropriations - Commission on Filipinos Overseas - SAGF</v>
      </c>
      <c r="B193" s="2" t="s">
        <v>1405</v>
      </c>
      <c r="C193" s="2" t="str">
        <f t="shared" si="2"/>
        <v>General Fund - Automatic Appropriations - Commission on Filipinos Overseas - SAGF</v>
      </c>
      <c r="D193" s="2" t="s">
        <v>1213</v>
      </c>
      <c r="E193" s="2" t="s">
        <v>1065</v>
      </c>
      <c r="F193" s="8" t="s">
        <v>1115</v>
      </c>
    </row>
    <row r="194" spans="1:6" x14ac:dyDescent="0.25">
      <c r="A194" s="11" t="str">
        <f>+CONCATENATE(Table4[[#This Row],[Funding Code]]," - ",Table4[[#This Row],[Description]])</f>
        <v xml:space="preserve">104369 - General Fund - Automatic Appropriations - Higher Education Development Fund </v>
      </c>
      <c r="B194" s="2" t="s">
        <v>1406</v>
      </c>
      <c r="C194" s="2" t="str">
        <f t="shared" ref="C194:C257" si="3">+CONCATENATE(D194," - ",E194," - ",F194)</f>
        <v xml:space="preserve">General Fund - Automatic Appropriations - Higher Education Development Fund </v>
      </c>
      <c r="D194" s="2" t="s">
        <v>1213</v>
      </c>
      <c r="E194" s="2" t="s">
        <v>1065</v>
      </c>
      <c r="F194" s="8" t="s">
        <v>1116</v>
      </c>
    </row>
    <row r="195" spans="1:6" x14ac:dyDescent="0.25">
      <c r="A195" s="11" t="str">
        <f>+CONCATENATE(Table4[[#This Row],[Funding Code]]," - ",Table4[[#This Row],[Description]])</f>
        <v>104370 - General Fund - Automatic Appropriations - Dangerous Drugs Board - SAGF</v>
      </c>
      <c r="B195" s="2" t="s">
        <v>1407</v>
      </c>
      <c r="C195" s="2" t="str">
        <f t="shared" si="3"/>
        <v>General Fund - Automatic Appropriations - Dangerous Drugs Board - SAGF</v>
      </c>
      <c r="D195" s="2" t="s">
        <v>1213</v>
      </c>
      <c r="E195" s="2" t="s">
        <v>1065</v>
      </c>
      <c r="F195" s="8" t="s">
        <v>1117</v>
      </c>
    </row>
    <row r="196" spans="1:6" x14ac:dyDescent="0.25">
      <c r="A196" s="11" t="str">
        <f>+CONCATENATE(Table4[[#This Row],[Funding Code]]," - ",Table4[[#This Row],[Description]])</f>
        <v>104371 - General Fund - Automatic Appropriations - Film Development Council of the Philippines - SAGF</v>
      </c>
      <c r="B196" s="2" t="s">
        <v>1408</v>
      </c>
      <c r="C196" s="2" t="str">
        <f t="shared" si="3"/>
        <v>General Fund - Automatic Appropriations - Film Development Council of the Philippines - SAGF</v>
      </c>
      <c r="D196" s="2" t="s">
        <v>1213</v>
      </c>
      <c r="E196" s="2" t="s">
        <v>1065</v>
      </c>
      <c r="F196" s="8" t="s">
        <v>1118</v>
      </c>
    </row>
    <row r="197" spans="1:6" x14ac:dyDescent="0.25">
      <c r="A197" s="11" t="str">
        <f>+CONCATENATE(Table4[[#This Row],[Funding Code]]," - ",Table4[[#This Row],[Description]])</f>
        <v>104372 - General Fund - Automatic Appropriations - Games and Amusement Board - SAGF</v>
      </c>
      <c r="B197" s="2" t="s">
        <v>1409</v>
      </c>
      <c r="C197" s="2" t="str">
        <f t="shared" si="3"/>
        <v>General Fund - Automatic Appropriations - Games and Amusement Board - SAGF</v>
      </c>
      <c r="D197" s="2" t="s">
        <v>1213</v>
      </c>
      <c r="E197" s="2" t="s">
        <v>1065</v>
      </c>
      <c r="F197" s="8" t="s">
        <v>1119</v>
      </c>
    </row>
    <row r="198" spans="1:6" x14ac:dyDescent="0.25">
      <c r="A198" s="11" t="str">
        <f>+CONCATENATE(Table4[[#This Row],[Funding Code]]," - ",Table4[[#This Row],[Description]])</f>
        <v>104373 - General Fund - Automatic Appropriations - Housing and Land Use Regulatory Board - SAGF</v>
      </c>
      <c r="B198" s="2" t="s">
        <v>1410</v>
      </c>
      <c r="C198" s="2" t="str">
        <f t="shared" si="3"/>
        <v>General Fund - Automatic Appropriations - Housing and Land Use Regulatory Board - SAGF</v>
      </c>
      <c r="D198" s="2" t="s">
        <v>1213</v>
      </c>
      <c r="E198" s="2" t="s">
        <v>1065</v>
      </c>
      <c r="F198" s="8" t="s">
        <v>1120</v>
      </c>
    </row>
    <row r="199" spans="1:6" x14ac:dyDescent="0.25">
      <c r="A199" s="11" t="str">
        <f>+CONCATENATE(Table4[[#This Row],[Funding Code]]," - ",Table4[[#This Row],[Description]])</f>
        <v>104374 - General Fund - Automatic Appropriations - MTRCB Sinking Fund</v>
      </c>
      <c r="B199" s="2" t="s">
        <v>1411</v>
      </c>
      <c r="C199" s="2" t="str">
        <f t="shared" si="3"/>
        <v>General Fund - Automatic Appropriations - MTRCB Sinking Fund</v>
      </c>
      <c r="D199" s="2" t="s">
        <v>1213</v>
      </c>
      <c r="E199" s="2" t="s">
        <v>1065</v>
      </c>
      <c r="F199" s="8" t="s">
        <v>1121</v>
      </c>
    </row>
    <row r="200" spans="1:6" x14ac:dyDescent="0.25">
      <c r="A200" s="11" t="str">
        <f>+CONCATENATE(Table4[[#This Row],[Funding Code]]," - ",Table4[[#This Row],[Description]])</f>
        <v xml:space="preserve">104375 - General Fund - Automatic Appropriations - National Endowment Fund for Culture and Arts </v>
      </c>
      <c r="B200" s="2" t="s">
        <v>1412</v>
      </c>
      <c r="C200" s="2" t="str">
        <f t="shared" si="3"/>
        <v xml:space="preserve">General Fund - Automatic Appropriations - National Endowment Fund for Culture and Arts </v>
      </c>
      <c r="D200" s="2" t="s">
        <v>1213</v>
      </c>
      <c r="E200" s="2" t="s">
        <v>1065</v>
      </c>
      <c r="F200" s="8" t="s">
        <v>1122</v>
      </c>
    </row>
    <row r="201" spans="1:6" x14ac:dyDescent="0.25">
      <c r="A201" s="11" t="str">
        <f>+CONCATENATE(Table4[[#This Row],[Funding Code]]," - ",Table4[[#This Row],[Description]])</f>
        <v>104376 - General Fund - Automatic Appropriations - OPAPP - The Asian Foundation</v>
      </c>
      <c r="B201" s="2" t="s">
        <v>1413</v>
      </c>
      <c r="C201" s="2" t="str">
        <f t="shared" si="3"/>
        <v>General Fund - Automatic Appropriations - OPAPP - The Asian Foundation</v>
      </c>
      <c r="D201" s="2" t="s">
        <v>1213</v>
      </c>
      <c r="E201" s="2" t="s">
        <v>1065</v>
      </c>
      <c r="F201" s="8" t="s">
        <v>1123</v>
      </c>
    </row>
    <row r="202" spans="1:6" x14ac:dyDescent="0.25">
      <c r="A202" s="11" t="str">
        <f>+CONCATENATE(Table4[[#This Row],[Funding Code]]," - ",Table4[[#This Row],[Description]])</f>
        <v xml:space="preserve">104377 - General Fund - Automatic Appropriations - National Sports Development Fund </v>
      </c>
      <c r="B202" s="2" t="s">
        <v>1414</v>
      </c>
      <c r="C202" s="2" t="str">
        <f t="shared" si="3"/>
        <v xml:space="preserve">General Fund - Automatic Appropriations - National Sports Development Fund </v>
      </c>
      <c r="D202" s="2" t="s">
        <v>1213</v>
      </c>
      <c r="E202" s="2" t="s">
        <v>1065</v>
      </c>
      <c r="F202" s="8" t="s">
        <v>1124</v>
      </c>
    </row>
    <row r="203" spans="1:6" x14ac:dyDescent="0.25">
      <c r="A203" s="11" t="str">
        <f>+CONCATENATE(Table4[[#This Row],[Funding Code]]," - ",Table4[[#This Row],[Description]])</f>
        <v>104378 - General Fund - Automatic Appropriations - Presidential Commission for the Urban Poor - SAGF</v>
      </c>
      <c r="B203" s="2" t="s">
        <v>1415</v>
      </c>
      <c r="C203" s="2" t="str">
        <f t="shared" si="3"/>
        <v>General Fund - Automatic Appropriations - Presidential Commission for the Urban Poor - SAGF</v>
      </c>
      <c r="D203" s="2" t="s">
        <v>1213</v>
      </c>
      <c r="E203" s="2" t="s">
        <v>1065</v>
      </c>
      <c r="F203" s="3" t="s">
        <v>1125</v>
      </c>
    </row>
    <row r="204" spans="1:6" x14ac:dyDescent="0.25">
      <c r="A204" s="11" t="str">
        <f>+CONCATENATE(Table4[[#This Row],[Funding Code]]," - ",Table4[[#This Row],[Description]])</f>
        <v>104379 - General Fund - Automatic Appropriations - Cultural Center of the Philippines - SAGF</v>
      </c>
      <c r="B204" s="2" t="s">
        <v>1416</v>
      </c>
      <c r="C204" s="2" t="str">
        <f t="shared" si="3"/>
        <v>General Fund - Automatic Appropriations - Cultural Center of the Philippines - SAGF</v>
      </c>
      <c r="D204" s="2" t="s">
        <v>1213</v>
      </c>
      <c r="E204" s="2" t="s">
        <v>1065</v>
      </c>
      <c r="F204" s="8" t="s">
        <v>1126</v>
      </c>
    </row>
    <row r="205" spans="1:6" x14ac:dyDescent="0.25">
      <c r="A205" s="11" t="str">
        <f>+CONCATENATE(Table4[[#This Row],[Funding Code]]," - ",Table4[[#This Row],[Description]])</f>
        <v xml:space="preserve">104380 - General Fund - Automatic Appropriations - National Tobacco Administration - Tobacco Fund </v>
      </c>
      <c r="B205" s="2" t="s">
        <v>1417</v>
      </c>
      <c r="C205" s="2" t="str">
        <f t="shared" si="3"/>
        <v xml:space="preserve">General Fund - Automatic Appropriations - National Tobacco Administration - Tobacco Fund </v>
      </c>
      <c r="D205" s="2" t="s">
        <v>1213</v>
      </c>
      <c r="E205" s="2" t="s">
        <v>1065</v>
      </c>
      <c r="F205" s="8" t="s">
        <v>1127</v>
      </c>
    </row>
    <row r="206" spans="1:6" x14ac:dyDescent="0.25">
      <c r="A206" s="11" t="str">
        <f>+CONCATENATE(Table4[[#This Row],[Funding Code]]," - ",Table4[[#This Row],[Description]])</f>
        <v>104381 - General Fund - Automatic Appropriations - Philippine Coconut Authority - SAGF</v>
      </c>
      <c r="B206" s="2" t="s">
        <v>1418</v>
      </c>
      <c r="C206" s="2" t="str">
        <f t="shared" si="3"/>
        <v>General Fund - Automatic Appropriations - Philippine Coconut Authority - SAGF</v>
      </c>
      <c r="D206" s="2" t="s">
        <v>1213</v>
      </c>
      <c r="E206" s="2" t="s">
        <v>1065</v>
      </c>
      <c r="F206" s="8" t="s">
        <v>1128</v>
      </c>
    </row>
    <row r="207" spans="1:6" x14ac:dyDescent="0.25">
      <c r="A207" s="11" t="str">
        <f>+CONCATENATE(Table4[[#This Row],[Funding Code]]," - ",Table4[[#This Row],[Description]])</f>
        <v>104382 - General Fund - Automatic Appropriations - Tourism Promotions Board Fund</v>
      </c>
      <c r="B207" s="2" t="s">
        <v>1419</v>
      </c>
      <c r="C207" s="2" t="str">
        <f t="shared" si="3"/>
        <v>General Fund - Automatic Appropriations - Tourism Promotions Board Fund</v>
      </c>
      <c r="D207" s="2" t="s">
        <v>1213</v>
      </c>
      <c r="E207" s="2" t="s">
        <v>1065</v>
      </c>
      <c r="F207" s="8" t="s">
        <v>1129</v>
      </c>
    </row>
    <row r="208" spans="1:6" x14ac:dyDescent="0.25">
      <c r="A208" s="11" t="str">
        <f>+CONCATENATE(Table4[[#This Row],[Funding Code]]," - ",Table4[[#This Row],[Description]])</f>
        <v>104383 - General Fund - Automatic Appropriations - Other SAGF</v>
      </c>
      <c r="B208" s="2" t="s">
        <v>1420</v>
      </c>
      <c r="C208" s="2" t="str">
        <f t="shared" si="3"/>
        <v>General Fund - Automatic Appropriations - Other SAGF</v>
      </c>
      <c r="D208" s="2" t="s">
        <v>1213</v>
      </c>
      <c r="E208" s="2" t="s">
        <v>1065</v>
      </c>
      <c r="F208" s="8" t="s">
        <v>1130</v>
      </c>
    </row>
    <row r="209" spans="1:6" x14ac:dyDescent="0.25">
      <c r="A209" s="11" t="str">
        <f>+CONCATENATE(Table4[[#This Row],[Funding Code]]," - ",Table4[[#This Row],[Description]])</f>
        <v>105000 - General Fund - Unprogrammed Funds - Unprogrammed Funds</v>
      </c>
      <c r="B209" s="2" t="s">
        <v>1421</v>
      </c>
      <c r="C209" s="2" t="str">
        <f t="shared" si="3"/>
        <v>General Fund - Unprogrammed Funds - Unprogrammed Funds</v>
      </c>
      <c r="D209" s="2" t="s">
        <v>1213</v>
      </c>
      <c r="E209" s="3" t="s">
        <v>1131</v>
      </c>
      <c r="F209" s="3" t="s">
        <v>1131</v>
      </c>
    </row>
    <row r="210" spans="1:6" x14ac:dyDescent="0.25">
      <c r="A210" s="11" t="str">
        <f>+CONCATENATE(Table4[[#This Row],[Funding Code]]," - ",Table4[[#This Row],[Description]])</f>
        <v xml:space="preserve">105101 - General Fund - Unprogrammed Funds - Specific Budgets of National Government Agencies </v>
      </c>
      <c r="B210" s="2" t="s">
        <v>1422</v>
      </c>
      <c r="C210" s="2" t="str">
        <f t="shared" si="3"/>
        <v xml:space="preserve">General Fund - Unprogrammed Funds - Specific Budgets of National Government Agencies </v>
      </c>
      <c r="D210" s="2" t="s">
        <v>1213</v>
      </c>
      <c r="E210" s="3" t="s">
        <v>1131</v>
      </c>
      <c r="F210" s="3" t="s">
        <v>1006</v>
      </c>
    </row>
    <row r="211" spans="1:6" x14ac:dyDescent="0.25">
      <c r="A211" s="11" t="str">
        <f>+CONCATENATE(Table4[[#This Row],[Funding Code]]," - ",Table4[[#This Row],[Description]])</f>
        <v>105152 - General Fund - Unprogrammed Funds - Asian Development Bank</v>
      </c>
      <c r="B211" s="2" t="s">
        <v>1423</v>
      </c>
      <c r="C211" s="2" t="str">
        <f t="shared" si="3"/>
        <v>General Fund - Unprogrammed Funds - Asian Development Bank</v>
      </c>
      <c r="D211" s="2" t="s">
        <v>1213</v>
      </c>
      <c r="E211" s="3" t="s">
        <v>1131</v>
      </c>
      <c r="F211" s="4" t="s">
        <v>1008</v>
      </c>
    </row>
    <row r="212" spans="1:6" x14ac:dyDescent="0.25">
      <c r="A212" s="11" t="str">
        <f>+CONCATENATE(Table4[[#This Row],[Funding Code]]," - ",Table4[[#This Row],[Description]])</f>
        <v>105153 - General Fund - Unprogrammed Funds - Australia</v>
      </c>
      <c r="B212" s="2" t="s">
        <v>1424</v>
      </c>
      <c r="C212" s="2" t="str">
        <f t="shared" si="3"/>
        <v>General Fund - Unprogrammed Funds - Australia</v>
      </c>
      <c r="D212" s="2" t="s">
        <v>1213</v>
      </c>
      <c r="E212" s="3" t="s">
        <v>1131</v>
      </c>
      <c r="F212" s="4" t="s">
        <v>1009</v>
      </c>
    </row>
    <row r="213" spans="1:6" x14ac:dyDescent="0.25">
      <c r="A213" s="11" t="str">
        <f>+CONCATENATE(Table4[[#This Row],[Funding Code]]," - ",Table4[[#This Row],[Description]])</f>
        <v>105154 - General Fund - Unprogrammed Funds - Austria</v>
      </c>
      <c r="B213" s="2" t="s">
        <v>1425</v>
      </c>
      <c r="C213" s="2" t="str">
        <f t="shared" si="3"/>
        <v>General Fund - Unprogrammed Funds - Austria</v>
      </c>
      <c r="D213" s="2" t="s">
        <v>1213</v>
      </c>
      <c r="E213" s="3" t="s">
        <v>1131</v>
      </c>
      <c r="F213" s="4" t="s">
        <v>1010</v>
      </c>
    </row>
    <row r="214" spans="1:6" x14ac:dyDescent="0.25">
      <c r="A214" s="11" t="str">
        <f>+CONCATENATE(Table4[[#This Row],[Funding Code]]," - ",Table4[[#This Row],[Description]])</f>
        <v>105155 - General Fund - Unprogrammed Funds - Belgium</v>
      </c>
      <c r="B214" s="2" t="s">
        <v>1426</v>
      </c>
      <c r="C214" s="2" t="str">
        <f t="shared" si="3"/>
        <v>General Fund - Unprogrammed Funds - Belgium</v>
      </c>
      <c r="D214" s="2" t="s">
        <v>1213</v>
      </c>
      <c r="E214" s="3" t="s">
        <v>1131</v>
      </c>
      <c r="F214" s="4" t="s">
        <v>1011</v>
      </c>
    </row>
    <row r="215" spans="1:6" x14ac:dyDescent="0.25">
      <c r="A215" s="11" t="str">
        <f>+CONCATENATE(Table4[[#This Row],[Funding Code]]," - ",Table4[[#This Row],[Description]])</f>
        <v>105156 - General Fund - Unprogrammed Funds - Canada</v>
      </c>
      <c r="B215" s="2" t="s">
        <v>1427</v>
      </c>
      <c r="C215" s="2" t="str">
        <f t="shared" si="3"/>
        <v>General Fund - Unprogrammed Funds - Canada</v>
      </c>
      <c r="D215" s="2" t="s">
        <v>1213</v>
      </c>
      <c r="E215" s="3" t="s">
        <v>1131</v>
      </c>
      <c r="F215" s="4" t="s">
        <v>1012</v>
      </c>
    </row>
    <row r="216" spans="1:6" x14ac:dyDescent="0.25">
      <c r="A216" s="11" t="str">
        <f>+CONCATENATE(Table4[[#This Row],[Funding Code]]," - ",Table4[[#This Row],[Description]])</f>
        <v>105157 - General Fund - Unprogrammed Funds - China</v>
      </c>
      <c r="B216" s="2" t="s">
        <v>1428</v>
      </c>
      <c r="C216" s="2" t="str">
        <f t="shared" si="3"/>
        <v>General Fund - Unprogrammed Funds - China</v>
      </c>
      <c r="D216" s="2" t="s">
        <v>1213</v>
      </c>
      <c r="E216" s="3" t="s">
        <v>1131</v>
      </c>
      <c r="F216" s="4" t="s">
        <v>1013</v>
      </c>
    </row>
    <row r="217" spans="1:6" x14ac:dyDescent="0.25">
      <c r="A217" s="11" t="str">
        <f>+CONCATENATE(Table4[[#This Row],[Funding Code]]," - ",Table4[[#This Row],[Description]])</f>
        <v>105158 - General Fund - Unprogrammed Funds - Denmark</v>
      </c>
      <c r="B217" s="2" t="s">
        <v>1429</v>
      </c>
      <c r="C217" s="2" t="str">
        <f t="shared" si="3"/>
        <v>General Fund - Unprogrammed Funds - Denmark</v>
      </c>
      <c r="D217" s="2" t="s">
        <v>1213</v>
      </c>
      <c r="E217" s="3" t="s">
        <v>1131</v>
      </c>
      <c r="F217" s="4" t="s">
        <v>1014</v>
      </c>
    </row>
    <row r="218" spans="1:6" x14ac:dyDescent="0.25">
      <c r="A218" s="11" t="str">
        <f>+CONCATENATE(Table4[[#This Row],[Funding Code]]," - ",Table4[[#This Row],[Description]])</f>
        <v>105159 - General Fund - Unprogrammed Funds - European Commission</v>
      </c>
      <c r="B218" s="2" t="s">
        <v>1430</v>
      </c>
      <c r="C218" s="2" t="str">
        <f t="shared" si="3"/>
        <v>General Fund - Unprogrammed Funds - European Commission</v>
      </c>
      <c r="D218" s="2" t="s">
        <v>1213</v>
      </c>
      <c r="E218" s="3" t="s">
        <v>1131</v>
      </c>
      <c r="F218" s="5" t="s">
        <v>1015</v>
      </c>
    </row>
    <row r="219" spans="1:6" x14ac:dyDescent="0.25">
      <c r="A219" s="11" t="str">
        <f>+CONCATENATE(Table4[[#This Row],[Funding Code]]," - ",Table4[[#This Row],[Description]])</f>
        <v>105160 - General Fund - Unprogrammed Funds - France</v>
      </c>
      <c r="B219" s="2" t="s">
        <v>1431</v>
      </c>
      <c r="C219" s="2" t="str">
        <f t="shared" si="3"/>
        <v>General Fund - Unprogrammed Funds - France</v>
      </c>
      <c r="D219" s="2" t="s">
        <v>1213</v>
      </c>
      <c r="E219" s="3" t="s">
        <v>1131</v>
      </c>
      <c r="F219" s="5" t="s">
        <v>1016</v>
      </c>
    </row>
    <row r="220" spans="1:6" x14ac:dyDescent="0.25">
      <c r="A220" s="11" t="str">
        <f>+CONCATENATE(Table4[[#This Row],[Funding Code]]," - ",Table4[[#This Row],[Description]])</f>
        <v>105161 - General Fund - Unprogrammed Funds - Germany</v>
      </c>
      <c r="B220" s="2" t="s">
        <v>1432</v>
      </c>
      <c r="C220" s="2" t="str">
        <f t="shared" si="3"/>
        <v>General Fund - Unprogrammed Funds - Germany</v>
      </c>
      <c r="D220" s="2" t="s">
        <v>1213</v>
      </c>
      <c r="E220" s="3" t="s">
        <v>1131</v>
      </c>
      <c r="F220" s="5" t="s">
        <v>1017</v>
      </c>
    </row>
    <row r="221" spans="1:6" x14ac:dyDescent="0.25">
      <c r="A221" s="11" t="str">
        <f>+CONCATENATE(Table4[[#This Row],[Funding Code]]," - ",Table4[[#This Row],[Description]])</f>
        <v>105162 - General Fund - Unprogrammed Funds - Global Environment Facility</v>
      </c>
      <c r="B221" s="2" t="s">
        <v>1433</v>
      </c>
      <c r="C221" s="2" t="str">
        <f t="shared" si="3"/>
        <v>General Fund - Unprogrammed Funds - Global Environment Facility</v>
      </c>
      <c r="D221" s="2" t="s">
        <v>1213</v>
      </c>
      <c r="E221" s="3" t="s">
        <v>1131</v>
      </c>
      <c r="F221" s="5" t="s">
        <v>1018</v>
      </c>
    </row>
    <row r="222" spans="1:6" x14ac:dyDescent="0.25">
      <c r="A222" s="11" t="str">
        <f>+CONCATENATE(Table4[[#This Row],[Funding Code]]," - ",Table4[[#This Row],[Description]])</f>
        <v>105163 - General Fund - Unprogrammed Funds - International Bank for Reconstruction and Development (IBRD)</v>
      </c>
      <c r="B222" s="2" t="s">
        <v>1434</v>
      </c>
      <c r="C222" s="2" t="str">
        <f t="shared" si="3"/>
        <v>General Fund - Unprogrammed Funds - International Bank for Reconstruction and Development (IBRD)</v>
      </c>
      <c r="D222" s="2" t="s">
        <v>1213</v>
      </c>
      <c r="E222" s="3" t="s">
        <v>1131</v>
      </c>
      <c r="F222" s="5" t="s">
        <v>1019</v>
      </c>
    </row>
    <row r="223" spans="1:6" x14ac:dyDescent="0.25">
      <c r="A223" s="11" t="str">
        <f>+CONCATENATE(Table4[[#This Row],[Funding Code]]," - ",Table4[[#This Row],[Description]])</f>
        <v>105164 - General Fund - Unprogrammed Funds - International Development Fund (IDF)</v>
      </c>
      <c r="B223" s="2" t="s">
        <v>1435</v>
      </c>
      <c r="C223" s="2" t="str">
        <f t="shared" si="3"/>
        <v>General Fund - Unprogrammed Funds - International Development Fund (IDF)</v>
      </c>
      <c r="D223" s="2" t="s">
        <v>1213</v>
      </c>
      <c r="E223" s="3" t="s">
        <v>1131</v>
      </c>
      <c r="F223" s="5" t="s">
        <v>1020</v>
      </c>
    </row>
    <row r="224" spans="1:6" x14ac:dyDescent="0.25">
      <c r="A224" s="11" t="str">
        <f>+CONCATENATE(Table4[[#This Row],[Funding Code]]," - ",Table4[[#This Row],[Description]])</f>
        <v>105165 - General Fund - Unprogrammed Funds - International Fund for Agricultural Development (IFAD)</v>
      </c>
      <c r="B224" s="2" t="s">
        <v>1436</v>
      </c>
      <c r="C224" s="2" t="str">
        <f t="shared" si="3"/>
        <v>General Fund - Unprogrammed Funds - International Fund for Agricultural Development (IFAD)</v>
      </c>
      <c r="D224" s="2" t="s">
        <v>1213</v>
      </c>
      <c r="E224" s="3" t="s">
        <v>1131</v>
      </c>
      <c r="F224" s="5" t="s">
        <v>1021</v>
      </c>
    </row>
    <row r="225" spans="1:6" x14ac:dyDescent="0.25">
      <c r="A225" s="11" t="str">
        <f>+CONCATENATE(Table4[[#This Row],[Funding Code]]," - ",Table4[[#This Row],[Description]])</f>
        <v>105166 - General Fund - Unprogrammed Funds - Italy</v>
      </c>
      <c r="B225" s="2" t="s">
        <v>1437</v>
      </c>
      <c r="C225" s="2" t="str">
        <f t="shared" si="3"/>
        <v>General Fund - Unprogrammed Funds - Italy</v>
      </c>
      <c r="D225" s="2" t="s">
        <v>1213</v>
      </c>
      <c r="E225" s="3" t="s">
        <v>1131</v>
      </c>
      <c r="F225" s="5" t="s">
        <v>1022</v>
      </c>
    </row>
    <row r="226" spans="1:6" x14ac:dyDescent="0.25">
      <c r="A226" s="11" t="str">
        <f>+CONCATENATE(Table4[[#This Row],[Funding Code]]," - ",Table4[[#This Row],[Description]])</f>
        <v>105167 - General Fund - Unprogrammed Funds - Japan</v>
      </c>
      <c r="B226" s="2" t="s">
        <v>1438</v>
      </c>
      <c r="C226" s="2" t="str">
        <f t="shared" si="3"/>
        <v>General Fund - Unprogrammed Funds - Japan</v>
      </c>
      <c r="D226" s="2" t="s">
        <v>1213</v>
      </c>
      <c r="E226" s="3" t="s">
        <v>1131</v>
      </c>
      <c r="F226" s="5" t="s">
        <v>1023</v>
      </c>
    </row>
    <row r="227" spans="1:6" x14ac:dyDescent="0.25">
      <c r="A227" s="11" t="str">
        <f>+CONCATENATE(Table4[[#This Row],[Funding Code]]," - ",Table4[[#This Row],[Description]])</f>
        <v>105168 - General Fund - Unprogrammed Funds - Korea</v>
      </c>
      <c r="B227" s="2" t="s">
        <v>1439</v>
      </c>
      <c r="C227" s="2" t="str">
        <f t="shared" si="3"/>
        <v>General Fund - Unprogrammed Funds - Korea</v>
      </c>
      <c r="D227" s="2" t="s">
        <v>1213</v>
      </c>
      <c r="E227" s="3" t="s">
        <v>1131</v>
      </c>
      <c r="F227" s="5" t="s">
        <v>1024</v>
      </c>
    </row>
    <row r="228" spans="1:6" x14ac:dyDescent="0.25">
      <c r="A228" s="11" t="str">
        <f>+CONCATENATE(Table4[[#This Row],[Funding Code]]," - ",Table4[[#This Row],[Description]])</f>
        <v>105169 - General Fund - Unprogrammed Funds - Millennium Challenge Corporation</v>
      </c>
      <c r="B228" s="2" t="s">
        <v>1440</v>
      </c>
      <c r="C228" s="2" t="str">
        <f t="shared" si="3"/>
        <v>General Fund - Unprogrammed Funds - Millennium Challenge Corporation</v>
      </c>
      <c r="D228" s="2" t="s">
        <v>1213</v>
      </c>
      <c r="E228" s="3" t="s">
        <v>1131</v>
      </c>
      <c r="F228" s="5" t="s">
        <v>1025</v>
      </c>
    </row>
    <row r="229" spans="1:6" x14ac:dyDescent="0.25">
      <c r="A229" s="11" t="str">
        <f>+CONCATENATE(Table4[[#This Row],[Funding Code]]," - ",Table4[[#This Row],[Description]])</f>
        <v>105170 - General Fund - Unprogrammed Funds - Netherlands</v>
      </c>
      <c r="B229" s="2" t="s">
        <v>1441</v>
      </c>
      <c r="C229" s="2" t="str">
        <f t="shared" si="3"/>
        <v>General Fund - Unprogrammed Funds - Netherlands</v>
      </c>
      <c r="D229" s="2" t="s">
        <v>1213</v>
      </c>
      <c r="E229" s="3" t="s">
        <v>1131</v>
      </c>
      <c r="F229" s="5" t="s">
        <v>1026</v>
      </c>
    </row>
    <row r="230" spans="1:6" x14ac:dyDescent="0.25">
      <c r="A230" s="11" t="str">
        <f>+CONCATENATE(Table4[[#This Row],[Funding Code]]," - ",Table4[[#This Row],[Description]])</f>
        <v>105171 - General Fund - Unprogrammed Funds - New Zealand</v>
      </c>
      <c r="B230" s="2" t="s">
        <v>1442</v>
      </c>
      <c r="C230" s="2" t="str">
        <f t="shared" si="3"/>
        <v>General Fund - Unprogrammed Funds - New Zealand</v>
      </c>
      <c r="D230" s="2" t="s">
        <v>1213</v>
      </c>
      <c r="E230" s="3" t="s">
        <v>1131</v>
      </c>
      <c r="F230" s="5" t="s">
        <v>1027</v>
      </c>
    </row>
    <row r="231" spans="1:6" x14ac:dyDescent="0.25">
      <c r="A231" s="11" t="str">
        <f>+CONCATENATE(Table4[[#This Row],[Funding Code]]," - ",Table4[[#This Row],[Description]])</f>
        <v>105172 - General Fund - Unprogrammed Funds - Norway</v>
      </c>
      <c r="B231" s="2" t="s">
        <v>1443</v>
      </c>
      <c r="C231" s="2" t="str">
        <f t="shared" si="3"/>
        <v>General Fund - Unprogrammed Funds - Norway</v>
      </c>
      <c r="D231" s="2" t="s">
        <v>1213</v>
      </c>
      <c r="E231" s="3" t="s">
        <v>1131</v>
      </c>
      <c r="F231" s="5" t="s">
        <v>1028</v>
      </c>
    </row>
    <row r="232" spans="1:6" x14ac:dyDescent="0.25">
      <c r="A232" s="11" t="str">
        <f>+CONCATENATE(Table4[[#This Row],[Funding Code]]," - ",Table4[[#This Row],[Description]])</f>
        <v>105173 - General Fund - Unprogrammed Funds - Saudi Arabia</v>
      </c>
      <c r="B232" s="2" t="s">
        <v>1444</v>
      </c>
      <c r="C232" s="2" t="str">
        <f t="shared" si="3"/>
        <v>General Fund - Unprogrammed Funds - Saudi Arabia</v>
      </c>
      <c r="D232" s="2" t="s">
        <v>1213</v>
      </c>
      <c r="E232" s="3" t="s">
        <v>1131</v>
      </c>
      <c r="F232" s="5" t="s">
        <v>1029</v>
      </c>
    </row>
    <row r="233" spans="1:6" x14ac:dyDescent="0.25">
      <c r="A233" s="11" t="str">
        <f>+CONCATENATE(Table4[[#This Row],[Funding Code]]," - ",Table4[[#This Row],[Description]])</f>
        <v>105174 - General Fund - Unprogrammed Funds - Spain</v>
      </c>
      <c r="B233" s="2" t="s">
        <v>1445</v>
      </c>
      <c r="C233" s="2" t="str">
        <f t="shared" si="3"/>
        <v>General Fund - Unprogrammed Funds - Spain</v>
      </c>
      <c r="D233" s="2" t="s">
        <v>1213</v>
      </c>
      <c r="E233" s="3" t="s">
        <v>1131</v>
      </c>
      <c r="F233" s="5" t="s">
        <v>1030</v>
      </c>
    </row>
    <row r="234" spans="1:6" x14ac:dyDescent="0.25">
      <c r="A234" s="11" t="str">
        <f>+CONCATENATE(Table4[[#This Row],[Funding Code]]," - ",Table4[[#This Row],[Description]])</f>
        <v>105175 - General Fund - Unprogrammed Funds - Switzerland</v>
      </c>
      <c r="B234" s="2" t="s">
        <v>1446</v>
      </c>
      <c r="C234" s="2" t="str">
        <f t="shared" si="3"/>
        <v>General Fund - Unprogrammed Funds - Switzerland</v>
      </c>
      <c r="D234" s="2" t="s">
        <v>1213</v>
      </c>
      <c r="E234" s="3" t="s">
        <v>1131</v>
      </c>
      <c r="F234" s="5" t="s">
        <v>1031</v>
      </c>
    </row>
    <row r="235" spans="1:6" x14ac:dyDescent="0.25">
      <c r="A235" s="11" t="str">
        <f>+CONCATENATE(Table4[[#This Row],[Funding Code]]," - ",Table4[[#This Row],[Description]])</f>
        <v>105176 - General Fund - Unprogrammed Funds - United Kingdom</v>
      </c>
      <c r="B235" s="2" t="s">
        <v>1447</v>
      </c>
      <c r="C235" s="2" t="str">
        <f t="shared" si="3"/>
        <v>General Fund - Unprogrammed Funds - United Kingdom</v>
      </c>
      <c r="D235" s="2" t="s">
        <v>1213</v>
      </c>
      <c r="E235" s="3" t="s">
        <v>1131</v>
      </c>
      <c r="F235" s="5" t="s">
        <v>1032</v>
      </c>
    </row>
    <row r="236" spans="1:6" x14ac:dyDescent="0.25">
      <c r="A236" s="11" t="str">
        <f>+CONCATENATE(Table4[[#This Row],[Funding Code]]," - ",Table4[[#This Row],[Description]])</f>
        <v>105177 - General Fund - Unprogrammed Funds - United States</v>
      </c>
      <c r="B236" s="2" t="s">
        <v>1448</v>
      </c>
      <c r="C236" s="2" t="str">
        <f t="shared" si="3"/>
        <v>General Fund - Unprogrammed Funds - United States</v>
      </c>
      <c r="D236" s="2" t="s">
        <v>1213</v>
      </c>
      <c r="E236" s="3" t="s">
        <v>1131</v>
      </c>
      <c r="F236" s="5" t="s">
        <v>1033</v>
      </c>
    </row>
    <row r="237" spans="1:6" x14ac:dyDescent="0.25">
      <c r="A237" s="11" t="str">
        <f>+CONCATENATE(Table4[[#This Row],[Funding Code]]," - ",Table4[[#This Row],[Description]])</f>
        <v>105178 - General Fund - Unprogrammed Funds - United Nations Development Fund for Women (UNIFEM)</v>
      </c>
      <c r="B237" s="2" t="s">
        <v>1449</v>
      </c>
      <c r="C237" s="2" t="str">
        <f t="shared" si="3"/>
        <v>General Fund - Unprogrammed Funds - United Nations Development Fund for Women (UNIFEM)</v>
      </c>
      <c r="D237" s="2" t="s">
        <v>1213</v>
      </c>
      <c r="E237" s="3" t="s">
        <v>1131</v>
      </c>
      <c r="F237" s="5" t="s">
        <v>1034</v>
      </c>
    </row>
    <row r="238" spans="1:6" x14ac:dyDescent="0.25">
      <c r="A238" s="11" t="str">
        <f>+CONCATENATE(Table4[[#This Row],[Funding Code]]," - ",Table4[[#This Row],[Description]])</f>
        <v>105179 - General Fund - Unprogrammed Funds - United Nations Population Fund (UNFPA)</v>
      </c>
      <c r="B238" s="2" t="s">
        <v>1450</v>
      </c>
      <c r="C238" s="2" t="str">
        <f t="shared" si="3"/>
        <v>General Fund - Unprogrammed Funds - United Nations Population Fund (UNFPA)</v>
      </c>
      <c r="D238" s="2" t="s">
        <v>1213</v>
      </c>
      <c r="E238" s="3" t="s">
        <v>1131</v>
      </c>
      <c r="F238" s="5" t="s">
        <v>1035</v>
      </c>
    </row>
    <row r="239" spans="1:6" x14ac:dyDescent="0.25">
      <c r="A239" s="11" t="str">
        <f>+CONCATENATE(Table4[[#This Row],[Funding Code]]," - ",Table4[[#This Row],[Description]])</f>
        <v>105250 - General Fund - Unprogrammed Funds - Others  (Specify)</v>
      </c>
      <c r="B239" s="2" t="s">
        <v>1451</v>
      </c>
      <c r="C239" s="2" t="str">
        <f t="shared" si="3"/>
        <v>General Fund - Unprogrammed Funds - Others  (Specify)</v>
      </c>
      <c r="D239" s="2" t="s">
        <v>1213</v>
      </c>
      <c r="E239" s="3" t="s">
        <v>1131</v>
      </c>
      <c r="F239" s="6" t="s">
        <v>1036</v>
      </c>
    </row>
    <row r="240" spans="1:6" x14ac:dyDescent="0.25">
      <c r="A240" s="11" t="str">
        <f>+CONCATENATE(Table4[[#This Row],[Funding Code]]," - ",Table4[[#This Row],[Description]])</f>
        <v>105276 - General Fund - Unprogrammed Funds - Equity Contribution</v>
      </c>
      <c r="B240" s="2" t="s">
        <v>1452</v>
      </c>
      <c r="C240" s="2" t="str">
        <f t="shared" si="3"/>
        <v>General Fund - Unprogrammed Funds - Equity Contribution</v>
      </c>
      <c r="D240" s="2" t="s">
        <v>1213</v>
      </c>
      <c r="E240" s="3" t="s">
        <v>1131</v>
      </c>
      <c r="F240" s="6" t="s">
        <v>1040</v>
      </c>
    </row>
    <row r="241" spans="1:6" x14ac:dyDescent="0.25">
      <c r="A241" s="11" t="str">
        <f>+CONCATENATE(Table4[[#This Row],[Funding Code]]," - ",Table4[[#This Row],[Description]])</f>
        <v>105277 - General Fund - Unprogrammed Funds - Subsidies</v>
      </c>
      <c r="B241" s="2" t="s">
        <v>1453</v>
      </c>
      <c r="C241" s="2" t="str">
        <f t="shared" si="3"/>
        <v>General Fund - Unprogrammed Funds - Subsidies</v>
      </c>
      <c r="D241" s="2" t="s">
        <v>1213</v>
      </c>
      <c r="E241" s="3" t="s">
        <v>1131</v>
      </c>
      <c r="F241" s="5" t="s">
        <v>1041</v>
      </c>
    </row>
    <row r="242" spans="1:6" x14ac:dyDescent="0.25">
      <c r="A242" s="11" t="str">
        <f>+CONCATENATE(Table4[[#This Row],[Funding Code]]," - ",Table4[[#This Row],[Description]])</f>
        <v>105278 - General Fund - Unprogrammed Funds - Loans</v>
      </c>
      <c r="B242" s="2" t="s">
        <v>1454</v>
      </c>
      <c r="C242" s="2" t="str">
        <f t="shared" si="3"/>
        <v>General Fund - Unprogrammed Funds - Loans</v>
      </c>
      <c r="D242" s="2" t="s">
        <v>1213</v>
      </c>
      <c r="E242" s="3" t="s">
        <v>1131</v>
      </c>
      <c r="F242" s="5" t="s">
        <v>1042</v>
      </c>
    </row>
    <row r="243" spans="1:6" x14ac:dyDescent="0.25">
      <c r="A243" s="11" t="str">
        <f>+CONCATENATE(Table4[[#This Row],[Funding Code]]," - ",Table4[[#This Row],[Description]])</f>
        <v>105279 - General Fund - Unprogrammed Funds - Advances</v>
      </c>
      <c r="B243" s="2" t="s">
        <v>1455</v>
      </c>
      <c r="C243" s="2" t="str">
        <f t="shared" si="3"/>
        <v>General Fund - Unprogrammed Funds - Advances</v>
      </c>
      <c r="D243" s="2" t="s">
        <v>1213</v>
      </c>
      <c r="E243" s="3" t="s">
        <v>1131</v>
      </c>
      <c r="F243" s="5" t="s">
        <v>1043</v>
      </c>
    </row>
    <row r="244" spans="1:6" x14ac:dyDescent="0.25">
      <c r="A244" s="11" t="str">
        <f>+CONCATENATE(Table4[[#This Row],[Funding Code]]," - ",Table4[[#This Row],[Description]])</f>
        <v>105281 - General Fund - Unprogrammed Funds - Budgetary Support to Government Corporations - Others (Specify)</v>
      </c>
      <c r="B244" s="2" t="s">
        <v>1456</v>
      </c>
      <c r="C244" s="2" t="str">
        <f t="shared" si="3"/>
        <v>General Fund - Unprogrammed Funds - Budgetary Support to Government Corporations - Others (Specify)</v>
      </c>
      <c r="D244" s="2" t="s">
        <v>1213</v>
      </c>
      <c r="E244" s="3" t="s">
        <v>1131</v>
      </c>
      <c r="F244" s="6" t="s">
        <v>1063</v>
      </c>
    </row>
    <row r="245" spans="1:6" x14ac:dyDescent="0.25">
      <c r="A245" s="11" t="str">
        <f>+CONCATENATE(Table4[[#This Row],[Funding Code]]," - ",Table4[[#This Row],[Description]])</f>
        <v>105421 - General Fund - Unprogrammed Funds - General Fund Adjustments</v>
      </c>
      <c r="B245" s="2" t="s">
        <v>1457</v>
      </c>
      <c r="C245" s="2" t="str">
        <f t="shared" si="3"/>
        <v>General Fund - Unprogrammed Funds - General Fund Adjustments</v>
      </c>
      <c r="D245" s="2" t="s">
        <v>1213</v>
      </c>
      <c r="E245" s="3" t="s">
        <v>1131</v>
      </c>
      <c r="F245" s="4" t="s">
        <v>1132</v>
      </c>
    </row>
    <row r="246" spans="1:6" x14ac:dyDescent="0.25">
      <c r="A246" s="11" t="str">
        <f>+CONCATENATE(Table4[[#This Row],[Funding Code]]," - ",Table4[[#This Row],[Description]])</f>
        <v>105422 - General Fund - Unprogrammed Funds - Support for Infrastructure Projects and Social Programs</v>
      </c>
      <c r="B246" s="2" t="s">
        <v>1458</v>
      </c>
      <c r="C246" s="2" t="str">
        <f t="shared" si="3"/>
        <v>General Fund - Unprogrammed Funds - Support for Infrastructure Projects and Social Programs</v>
      </c>
      <c r="D246" s="2" t="s">
        <v>1213</v>
      </c>
      <c r="E246" s="3" t="s">
        <v>1131</v>
      </c>
      <c r="F246" s="4" t="s">
        <v>1133</v>
      </c>
    </row>
    <row r="247" spans="1:6" x14ac:dyDescent="0.25">
      <c r="A247" s="11" t="str">
        <f>+CONCATENATE(Table4[[#This Row],[Funding Code]]," - ",Table4[[#This Row],[Description]])</f>
        <v>105423 - General Fund - Unprogrammed Funds - AFP Modernization Program</v>
      </c>
      <c r="B247" s="2" t="s">
        <v>1459</v>
      </c>
      <c r="C247" s="2" t="str">
        <f t="shared" si="3"/>
        <v>General Fund - Unprogrammed Funds - AFP Modernization Program</v>
      </c>
      <c r="D247" s="2" t="s">
        <v>1213</v>
      </c>
      <c r="E247" s="3" t="s">
        <v>1131</v>
      </c>
      <c r="F247" s="4" t="s">
        <v>1134</v>
      </c>
    </row>
    <row r="248" spans="1:6" x14ac:dyDescent="0.25">
      <c r="A248" s="11" t="str">
        <f>+CONCATENATE(Table4[[#This Row],[Funding Code]]," - ",Table4[[#This Row],[Description]])</f>
        <v>105424 - General Fund - Unprogrammed Funds - Debt Management Program</v>
      </c>
      <c r="B248" s="2" t="s">
        <v>1460</v>
      </c>
      <c r="C248" s="2" t="str">
        <f t="shared" si="3"/>
        <v>General Fund - Unprogrammed Funds - Debt Management Program</v>
      </c>
      <c r="D248" s="2" t="s">
        <v>1213</v>
      </c>
      <c r="E248" s="3" t="s">
        <v>1131</v>
      </c>
      <c r="F248" s="4" t="s">
        <v>1135</v>
      </c>
    </row>
    <row r="249" spans="1:6" x14ac:dyDescent="0.25">
      <c r="A249" s="11" t="str">
        <f>+CONCATENATE(Table4[[#This Row],[Funding Code]]," - ",Table4[[#This Row],[Description]])</f>
        <v>105425 - General Fund - Unprogrammed Funds - Total Administrative Disability Pension</v>
      </c>
      <c r="B249" s="2" t="s">
        <v>1461</v>
      </c>
      <c r="C249" s="2" t="str">
        <f t="shared" si="3"/>
        <v>General Fund - Unprogrammed Funds - Total Administrative Disability Pension</v>
      </c>
      <c r="D249" s="2" t="s">
        <v>1213</v>
      </c>
      <c r="E249" s="3" t="s">
        <v>1131</v>
      </c>
      <c r="F249" s="4" t="s">
        <v>1136</v>
      </c>
    </row>
    <row r="250" spans="1:6" x14ac:dyDescent="0.25">
      <c r="A250" s="11" t="str">
        <f>+CONCATENATE(Table4[[#This Row],[Funding Code]]," - ",Table4[[#This Row],[Description]])</f>
        <v>105426 - General Fund - Unprogrammed Funds - People’s Survival Fund</v>
      </c>
      <c r="B250" s="2" t="s">
        <v>1462</v>
      </c>
      <c r="C250" s="2" t="str">
        <f t="shared" si="3"/>
        <v>General Fund - Unprogrammed Funds - People’s Survival Fund</v>
      </c>
      <c r="D250" s="2" t="s">
        <v>1213</v>
      </c>
      <c r="E250" s="3" t="s">
        <v>1131</v>
      </c>
      <c r="F250" s="4" t="s">
        <v>1137</v>
      </c>
    </row>
    <row r="251" spans="1:6" x14ac:dyDescent="0.25">
      <c r="A251" s="11" t="str">
        <f>+CONCATENATE(Table4[[#This Row],[Funding Code]]," - ",Table4[[#This Row],[Description]])</f>
        <v>105427 - General Fund - Unprogrammed Funds - Risk Management Program</v>
      </c>
      <c r="B251" s="2" t="s">
        <v>1463</v>
      </c>
      <c r="C251" s="2" t="str">
        <f t="shared" si="3"/>
        <v>General Fund - Unprogrammed Funds - Risk Management Program</v>
      </c>
      <c r="D251" s="2" t="s">
        <v>1213</v>
      </c>
      <c r="E251" s="3" t="s">
        <v>1131</v>
      </c>
      <c r="F251" s="4" t="s">
        <v>1138</v>
      </c>
    </row>
    <row r="252" spans="1:6" x14ac:dyDescent="0.25">
      <c r="A252" s="11" t="str">
        <f>+CONCATENATE(Table4[[#This Row],[Funding Code]]," - ",Table4[[#This Row],[Description]])</f>
        <v>105428 - General Fund - Unprogrammed Funds - Others</v>
      </c>
      <c r="B252" s="2" t="s">
        <v>1464</v>
      </c>
      <c r="C252" s="2" t="str">
        <f t="shared" si="3"/>
        <v>General Fund - Unprogrammed Funds - Others</v>
      </c>
      <c r="D252" s="2" t="s">
        <v>1213</v>
      </c>
      <c r="E252" s="3" t="s">
        <v>1131</v>
      </c>
      <c r="F252" s="4" t="s">
        <v>1139</v>
      </c>
    </row>
    <row r="253" spans="1:6" x14ac:dyDescent="0.25">
      <c r="A253" s="11" t="str">
        <f>+CONCATENATE(Table4[[#This Row],[Funding Code]]," - ",Table4[[#This Row],[Description]])</f>
        <v>200000 - Off-Budgetary Funds - Off-Budgetary Funds - Off-Budgetary Funds</v>
      </c>
      <c r="B253" s="2" t="s">
        <v>1465</v>
      </c>
      <c r="C253" s="2" t="str">
        <f t="shared" si="3"/>
        <v>Off-Budgetary Funds - Off-Budgetary Funds - Off-Budgetary Funds</v>
      </c>
      <c r="D253" s="3" t="s">
        <v>1140</v>
      </c>
      <c r="E253" s="3" t="s">
        <v>1140</v>
      </c>
      <c r="F253" s="3" t="s">
        <v>1140</v>
      </c>
    </row>
    <row r="254" spans="1:6" x14ac:dyDescent="0.25">
      <c r="A254" s="11" t="str">
        <f>+CONCATENATE(Table4[[#This Row],[Funding Code]]," - ",Table4[[#This Row],[Description]])</f>
        <v xml:space="preserve">206000 - Off-Budgetary Funds - Retained Income/Funds  - Retained Income/Funds </v>
      </c>
      <c r="B254" s="2" t="s">
        <v>1466</v>
      </c>
      <c r="C254" s="2" t="str">
        <f t="shared" si="3"/>
        <v xml:space="preserve">Off-Budgetary Funds - Retained Income/Funds  - Retained Income/Funds </v>
      </c>
      <c r="D254" s="3" t="s">
        <v>1140</v>
      </c>
      <c r="E254" s="3" t="s">
        <v>1141</v>
      </c>
      <c r="F254" s="3" t="s">
        <v>1141</v>
      </c>
    </row>
    <row r="255" spans="1:6" x14ac:dyDescent="0.25">
      <c r="A255" s="11" t="str">
        <f>+CONCATENATE(Table4[[#This Row],[Funding Code]]," - ",Table4[[#This Row],[Description]])</f>
        <v>206441 - Off-Budgetary Funds - Retained Income/Funds  - SUCs Internally generated Income</v>
      </c>
      <c r="B255" s="2" t="s">
        <v>1467</v>
      </c>
      <c r="C255" s="2" t="str">
        <f t="shared" si="3"/>
        <v>Off-Budgetary Funds - Retained Income/Funds  - SUCs Internally generated Income</v>
      </c>
      <c r="D255" s="3" t="s">
        <v>1140</v>
      </c>
      <c r="E255" s="3" t="s">
        <v>1141</v>
      </c>
      <c r="F255" s="8" t="s">
        <v>1142</v>
      </c>
    </row>
    <row r="256" spans="1:6" x14ac:dyDescent="0.25">
      <c r="A256" s="11" t="str">
        <f>+CONCATENATE(Table4[[#This Row],[Funding Code]]," - ",Table4[[#This Row],[Description]])</f>
        <v>206442 - Off-Budgetary Funds - Retained Income/Funds  - SEC Retained Income</v>
      </c>
      <c r="B256" s="2" t="s">
        <v>1468</v>
      </c>
      <c r="C256" s="2" t="str">
        <f t="shared" si="3"/>
        <v>Off-Budgetary Funds - Retained Income/Funds  - SEC Retained Income</v>
      </c>
      <c r="D256" s="3" t="s">
        <v>1140</v>
      </c>
      <c r="E256" s="3" t="s">
        <v>1141</v>
      </c>
      <c r="F256" s="8" t="s">
        <v>1143</v>
      </c>
    </row>
    <row r="257" spans="1:6" x14ac:dyDescent="0.25">
      <c r="A257" s="11" t="str">
        <f>+CONCATENATE(Table4[[#This Row],[Funding Code]]," - ",Table4[[#This Row],[Description]])</f>
        <v>206443 - Off-Budgetary Funds - Retained Income/Funds  - Hospital Retained Income applicable to all DOH-retained hospitals</v>
      </c>
      <c r="B257" s="2" t="s">
        <v>1469</v>
      </c>
      <c r="C257" s="2" t="str">
        <f t="shared" si="3"/>
        <v>Off-Budgetary Funds - Retained Income/Funds  - Hospital Retained Income applicable to all DOH-retained hospitals</v>
      </c>
      <c r="D257" s="3" t="s">
        <v>1140</v>
      </c>
      <c r="E257" s="3" t="s">
        <v>1141</v>
      </c>
      <c r="F257" s="8" t="s">
        <v>1144</v>
      </c>
    </row>
    <row r="258" spans="1:6" x14ac:dyDescent="0.25">
      <c r="A258" s="11" t="str">
        <f>+CONCATENATE(Table4[[#This Row],[Funding Code]]," - ",Table4[[#This Row],[Description]])</f>
        <v>206444 - Off-Budgetary Funds - Retained Income/Funds  - Intellectual Property Office Retained Income</v>
      </c>
      <c r="B258" s="2" t="s">
        <v>1470</v>
      </c>
      <c r="C258" s="2" t="str">
        <f t="shared" ref="C258:C321" si="4">+CONCATENATE(D258," - ",E258," - ",F258)</f>
        <v>Off-Budgetary Funds - Retained Income/Funds  - Intellectual Property Office Retained Income</v>
      </c>
      <c r="D258" s="3" t="s">
        <v>1140</v>
      </c>
      <c r="E258" s="3" t="s">
        <v>1141</v>
      </c>
      <c r="F258" s="8" t="s">
        <v>1145</v>
      </c>
    </row>
    <row r="259" spans="1:6" x14ac:dyDescent="0.25">
      <c r="A259" s="11" t="str">
        <f>+CONCATENATE(Table4[[#This Row],[Funding Code]]," - ",Table4[[#This Row],[Description]])</f>
        <v>206445 - Off-Budgetary Funds - Retained Income/Funds  - Overseas Workers Welfare Administration (OWWA) Fund</v>
      </c>
      <c r="B259" s="2" t="s">
        <v>1471</v>
      </c>
      <c r="C259" s="2" t="str">
        <f t="shared" si="4"/>
        <v>Off-Budgetary Funds - Retained Income/Funds  - Overseas Workers Welfare Administration (OWWA) Fund</v>
      </c>
      <c r="D259" s="3" t="s">
        <v>1140</v>
      </c>
      <c r="E259" s="3" t="s">
        <v>1141</v>
      </c>
      <c r="F259" s="3" t="s">
        <v>1146</v>
      </c>
    </row>
    <row r="260" spans="1:6" x14ac:dyDescent="0.25">
      <c r="A260" s="11" t="str">
        <f>+CONCATENATE(Table4[[#This Row],[Funding Code]]," - ",Table4[[#This Row],[Description]])</f>
        <v>206446 - Off-Budgetary Funds - Retained Income/Funds  - Government Arsenal Retained Income</v>
      </c>
      <c r="B260" s="2" t="s">
        <v>1472</v>
      </c>
      <c r="C260" s="2" t="str">
        <f t="shared" si="4"/>
        <v>Off-Budgetary Funds - Retained Income/Funds  - Government Arsenal Retained Income</v>
      </c>
      <c r="D260" s="3" t="s">
        <v>1140</v>
      </c>
      <c r="E260" s="3" t="s">
        <v>1141</v>
      </c>
      <c r="F260" s="8" t="s">
        <v>1147</v>
      </c>
    </row>
    <row r="261" spans="1:6" x14ac:dyDescent="0.25">
      <c r="A261" s="11" t="str">
        <f>+CONCATENATE(Table4[[#This Row],[Funding Code]]," - ",Table4[[#This Row],[Description]])</f>
        <v>206447 - Off-Budgetary Funds - Retained Income/Funds  - Veterans Memorial Medical Center Retained Income</v>
      </c>
      <c r="B261" s="2" t="s">
        <v>1473</v>
      </c>
      <c r="C261" s="2" t="str">
        <f t="shared" si="4"/>
        <v>Off-Budgetary Funds - Retained Income/Funds  - Veterans Memorial Medical Center Retained Income</v>
      </c>
      <c r="D261" s="3" t="s">
        <v>1140</v>
      </c>
      <c r="E261" s="3" t="s">
        <v>1141</v>
      </c>
      <c r="F261" s="8" t="s">
        <v>1148</v>
      </c>
    </row>
    <row r="262" spans="1:6" x14ac:dyDescent="0.25">
      <c r="A262" s="11" t="str">
        <f>+CONCATENATE(Table4[[#This Row],[Funding Code]]," - ",Table4[[#This Row],[Description]])</f>
        <v>206448 - Off-Budgetary Funds - Retained Income/Funds  - AFP-General Headquarters (GHQ) Proper Retained Income</v>
      </c>
      <c r="B262" s="2" t="s">
        <v>1474</v>
      </c>
      <c r="C262" s="2" t="str">
        <f t="shared" si="4"/>
        <v>Off-Budgetary Funds - Retained Income/Funds  - AFP-General Headquarters (GHQ) Proper Retained Income</v>
      </c>
      <c r="D262" s="3" t="s">
        <v>1140</v>
      </c>
      <c r="E262" s="3" t="s">
        <v>1141</v>
      </c>
      <c r="F262" s="8" t="s">
        <v>1149</v>
      </c>
    </row>
    <row r="263" spans="1:6" x14ac:dyDescent="0.25">
      <c r="A263" s="11" t="str">
        <f>+CONCATENATE(Table4[[#This Row],[Funding Code]]," - ",Table4[[#This Row],[Description]])</f>
        <v>206449 - Off-Budgetary Funds - Retained Income/Funds  - AFP Medical Center Retained Income</v>
      </c>
      <c r="B263" s="2" t="s">
        <v>1475</v>
      </c>
      <c r="C263" s="2" t="str">
        <f t="shared" si="4"/>
        <v>Off-Budgetary Funds - Retained Income/Funds  - AFP Medical Center Retained Income</v>
      </c>
      <c r="D263" s="3" t="s">
        <v>1140</v>
      </c>
      <c r="E263" s="3" t="s">
        <v>1141</v>
      </c>
      <c r="F263" s="8" t="s">
        <v>1150</v>
      </c>
    </row>
    <row r="264" spans="1:6" x14ac:dyDescent="0.25">
      <c r="A264" s="11" t="str">
        <f>+CONCATENATE(Table4[[#This Row],[Funding Code]]," - ",Table4[[#This Row],[Description]])</f>
        <v>206450 - Off-Budgetary Funds - Retained Income/Funds  - AFP-Philippine Army Retained Income</v>
      </c>
      <c r="B264" s="2" t="s">
        <v>1476</v>
      </c>
      <c r="C264" s="2" t="str">
        <f t="shared" si="4"/>
        <v>Off-Budgetary Funds - Retained Income/Funds  - AFP-Philippine Army Retained Income</v>
      </c>
      <c r="D264" s="3" t="s">
        <v>1140</v>
      </c>
      <c r="E264" s="3" t="s">
        <v>1141</v>
      </c>
      <c r="F264" s="8" t="s">
        <v>1151</v>
      </c>
    </row>
    <row r="265" spans="1:6" x14ac:dyDescent="0.25">
      <c r="A265" s="11" t="str">
        <f>+CONCATENATE(Table4[[#This Row],[Funding Code]]," - ",Table4[[#This Row],[Description]])</f>
        <v>206451 - Off-Budgetary Funds - Retained Income/Funds  - AFP-Philippine Air Force Retained Income</v>
      </c>
      <c r="B265" s="2" t="s">
        <v>1477</v>
      </c>
      <c r="C265" s="2" t="str">
        <f t="shared" si="4"/>
        <v>Off-Budgetary Funds - Retained Income/Funds  - AFP-Philippine Air Force Retained Income</v>
      </c>
      <c r="D265" s="3" t="s">
        <v>1140</v>
      </c>
      <c r="E265" s="3" t="s">
        <v>1141</v>
      </c>
      <c r="F265" s="8" t="s">
        <v>1152</v>
      </c>
    </row>
    <row r="266" spans="1:6" x14ac:dyDescent="0.25">
      <c r="A266" s="11" t="str">
        <f>+CONCATENATE(Table4[[#This Row],[Funding Code]]," - ",Table4[[#This Row],[Description]])</f>
        <v>206452 - Off-Budgetary Funds - Retained Income/Funds  - AFP-Philippine Navy Retained Income</v>
      </c>
      <c r="B266" s="2" t="s">
        <v>1478</v>
      </c>
      <c r="C266" s="2" t="str">
        <f t="shared" si="4"/>
        <v>Off-Budgetary Funds - Retained Income/Funds  - AFP-Philippine Navy Retained Income</v>
      </c>
      <c r="D266" s="3" t="s">
        <v>1140</v>
      </c>
      <c r="E266" s="3" t="s">
        <v>1141</v>
      </c>
      <c r="F266" s="8" t="s">
        <v>1153</v>
      </c>
    </row>
    <row r="267" spans="1:6" x14ac:dyDescent="0.25">
      <c r="A267" s="11" t="str">
        <f>+CONCATENATE(Table4[[#This Row],[Funding Code]]," - ",Table4[[#This Row],[Description]])</f>
        <v xml:space="preserve">206453 - Off-Budgetary Funds - Retained Income/Funds  - National Sports Development Fund </v>
      </c>
      <c r="B267" s="2" t="s">
        <v>1479</v>
      </c>
      <c r="C267" s="2" t="str">
        <f t="shared" si="4"/>
        <v xml:space="preserve">Off-Budgetary Funds - Retained Income/Funds  - National Sports Development Fund </v>
      </c>
      <c r="D267" s="3" t="s">
        <v>1140</v>
      </c>
      <c r="E267" s="3" t="s">
        <v>1141</v>
      </c>
      <c r="F267" s="8" t="s">
        <v>1124</v>
      </c>
    </row>
    <row r="268" spans="1:6" x14ac:dyDescent="0.25">
      <c r="A268" s="11" t="str">
        <f>+CONCATENATE(Table4[[#This Row],[Funding Code]]," - ",Table4[[#This Row],[Description]])</f>
        <v xml:space="preserve">206454 - Off-Budgetary Funds - Retained Income/Funds  - Judicial Development Fund </v>
      </c>
      <c r="B268" s="2" t="s">
        <v>1480</v>
      </c>
      <c r="C268" s="2" t="str">
        <f t="shared" si="4"/>
        <v xml:space="preserve">Off-Budgetary Funds - Retained Income/Funds  - Judicial Development Fund </v>
      </c>
      <c r="D268" s="3" t="s">
        <v>1140</v>
      </c>
      <c r="E268" s="3" t="s">
        <v>1141</v>
      </c>
      <c r="F268" s="8" t="s">
        <v>1154</v>
      </c>
    </row>
    <row r="269" spans="1:6" x14ac:dyDescent="0.25">
      <c r="A269" s="11" t="str">
        <f>+CONCATENATE(Table4[[#This Row],[Funding Code]]," - ",Table4[[#This Row],[Description]])</f>
        <v xml:space="preserve">206455 - Off-Budgetary Funds - Retained Income/Funds  - Judicial Training Center, Philippine Judicial Academy and Mandatory Continuing Legal Education </v>
      </c>
      <c r="B269" s="2" t="s">
        <v>1481</v>
      </c>
      <c r="C269" s="2" t="str">
        <f t="shared" si="4"/>
        <v xml:space="preserve">Off-Budgetary Funds - Retained Income/Funds  - Judicial Training Center, Philippine Judicial Academy and Mandatory Continuing Legal Education </v>
      </c>
      <c r="D269" s="3" t="s">
        <v>1140</v>
      </c>
      <c r="E269" s="3" t="s">
        <v>1141</v>
      </c>
      <c r="F269" s="8" t="s">
        <v>1155</v>
      </c>
    </row>
    <row r="270" spans="1:6" x14ac:dyDescent="0.25">
      <c r="A270" s="11" t="str">
        <f>+CONCATENATE(Table4[[#This Row],[Funding Code]]," - ",Table4[[#This Row],[Description]])</f>
        <v>206456 - Off-Budgetary Funds - Retained Income/Funds  - Special Allowance for the Judiciary</v>
      </c>
      <c r="B270" s="2" t="s">
        <v>1482</v>
      </c>
      <c r="C270" s="2" t="str">
        <f t="shared" si="4"/>
        <v>Off-Budgetary Funds - Retained Income/Funds  - Special Allowance for the Judiciary</v>
      </c>
      <c r="D270" s="3" t="s">
        <v>1140</v>
      </c>
      <c r="E270" s="3" t="s">
        <v>1141</v>
      </c>
      <c r="F270" s="8" t="s">
        <v>1156</v>
      </c>
    </row>
    <row r="271" spans="1:6" x14ac:dyDescent="0.25">
      <c r="A271" s="11" t="str">
        <f>+CONCATENATE(Table4[[#This Row],[Funding Code]]," - ",Table4[[#This Row],[Description]])</f>
        <v>206457 - Off-Budgetary Funds - Retained Income/Funds  - Other Retained Income/Funds</v>
      </c>
      <c r="B271" s="2" t="s">
        <v>1483</v>
      </c>
      <c r="C271" s="2" t="str">
        <f t="shared" si="4"/>
        <v>Off-Budgetary Funds - Retained Income/Funds  - Other Retained Income/Funds</v>
      </c>
      <c r="D271" s="3" t="s">
        <v>1140</v>
      </c>
      <c r="E271" s="3" t="s">
        <v>1141</v>
      </c>
      <c r="F271" s="8" t="s">
        <v>1157</v>
      </c>
    </row>
    <row r="272" spans="1:6" x14ac:dyDescent="0.25">
      <c r="A272" s="11" t="str">
        <f>+CONCATENATE(Table4[[#This Row],[Funding Code]]," - ",Table4[[#This Row],[Description]])</f>
        <v>207000 - Off-Budgetary Funds - Revolving Funds - Revolving Funds</v>
      </c>
      <c r="B272" s="2" t="s">
        <v>1484</v>
      </c>
      <c r="C272" s="2" t="str">
        <f t="shared" si="4"/>
        <v>Off-Budgetary Funds - Revolving Funds - Revolving Funds</v>
      </c>
      <c r="D272" s="3" t="s">
        <v>1140</v>
      </c>
      <c r="E272" s="3" t="s">
        <v>1158</v>
      </c>
      <c r="F272" s="3" t="s">
        <v>1158</v>
      </c>
    </row>
    <row r="273" spans="1:6" x14ac:dyDescent="0.25">
      <c r="A273" s="11" t="str">
        <f>+CONCATENATE(Table4[[#This Row],[Funding Code]]," - ",Table4[[#This Row],[Description]])</f>
        <v>207501 - Off-Budgetary Funds - Revolving Funds - Agricultural Training Institute Revolving Fund</v>
      </c>
      <c r="B273" s="2" t="s">
        <v>1485</v>
      </c>
      <c r="C273" s="2" t="str">
        <f t="shared" si="4"/>
        <v>Off-Budgetary Funds - Revolving Funds - Agricultural Training Institute Revolving Fund</v>
      </c>
      <c r="D273" s="3" t="s">
        <v>1140</v>
      </c>
      <c r="E273" s="3" t="s">
        <v>1158</v>
      </c>
      <c r="F273" s="8" t="s">
        <v>1159</v>
      </c>
    </row>
    <row r="274" spans="1:6" x14ac:dyDescent="0.25">
      <c r="A274" s="11" t="str">
        <f>+CONCATENATE(Table4[[#This Row],[Funding Code]]," - ",Table4[[#This Row],[Description]])</f>
        <v>207502 - Off-Budgetary Funds - Revolving Funds - Bureau of Animal Industry - Revolving Fund, Proceeds from Sale of Animals (RA 1578)</v>
      </c>
      <c r="B274" s="2" t="s">
        <v>1486</v>
      </c>
      <c r="C274" s="2" t="str">
        <f t="shared" si="4"/>
        <v>Off-Budgetary Funds - Revolving Funds - Bureau of Animal Industry - Revolving Fund, Proceeds from Sale of Animals (RA 1578)</v>
      </c>
      <c r="D274" s="3" t="s">
        <v>1140</v>
      </c>
      <c r="E274" s="3" t="s">
        <v>1158</v>
      </c>
      <c r="F274" s="8" t="s">
        <v>1160</v>
      </c>
    </row>
    <row r="275" spans="1:6" x14ac:dyDescent="0.25">
      <c r="A275" s="11" t="str">
        <f>+CONCATENATE(Table4[[#This Row],[Funding Code]]," - ",Table4[[#This Row],[Description]])</f>
        <v>207503 - Off-Budgetary Funds - Revolving Funds - Bureau of Animal Industry - Revolving Fund, Dormitory Operations</v>
      </c>
      <c r="B275" s="2" t="s">
        <v>1487</v>
      </c>
      <c r="C275" s="2" t="str">
        <f t="shared" si="4"/>
        <v>Off-Budgetary Funds - Revolving Funds - Bureau of Animal Industry - Revolving Fund, Dormitory Operations</v>
      </c>
      <c r="D275" s="3" t="s">
        <v>1140</v>
      </c>
      <c r="E275" s="3" t="s">
        <v>1158</v>
      </c>
      <c r="F275" s="8" t="s">
        <v>1161</v>
      </c>
    </row>
    <row r="276" spans="1:6" x14ac:dyDescent="0.25">
      <c r="A276" s="11" t="str">
        <f>+CONCATENATE(Table4[[#This Row],[Funding Code]]," - ",Table4[[#This Row],[Description]])</f>
        <v>207504 - Off-Budgetary Funds - Revolving Funds - Plant Quarantine Revolving Fund</v>
      </c>
      <c r="B276" s="2" t="s">
        <v>1488</v>
      </c>
      <c r="C276" s="2" t="str">
        <f t="shared" si="4"/>
        <v>Off-Budgetary Funds - Revolving Funds - Plant Quarantine Revolving Fund</v>
      </c>
      <c r="D276" s="3" t="s">
        <v>1140</v>
      </c>
      <c r="E276" s="3" t="s">
        <v>1158</v>
      </c>
      <c r="F276" s="8" t="s">
        <v>1162</v>
      </c>
    </row>
    <row r="277" spans="1:6" x14ac:dyDescent="0.25">
      <c r="A277" s="11" t="str">
        <f>+CONCATENATE(Table4[[#This Row],[Funding Code]]," - ",Table4[[#This Row],[Description]])</f>
        <v>207505 - Off-Budgetary Funds - Revolving Funds - National Seed Industry Council Fund</v>
      </c>
      <c r="B277" s="2" t="s">
        <v>1489</v>
      </c>
      <c r="C277" s="2" t="str">
        <f t="shared" si="4"/>
        <v>Off-Budgetary Funds - Revolving Funds - National Seed Industry Council Fund</v>
      </c>
      <c r="D277" s="3" t="s">
        <v>1140</v>
      </c>
      <c r="E277" s="3" t="s">
        <v>1158</v>
      </c>
      <c r="F277" s="9" t="s">
        <v>1163</v>
      </c>
    </row>
    <row r="278" spans="1:6" x14ac:dyDescent="0.25">
      <c r="A278" s="11" t="str">
        <f>+CONCATENATE(Table4[[#This Row],[Funding Code]]," - ",Table4[[#This Row],[Description]])</f>
        <v>207506 - Off-Budgetary Funds - Revolving Funds - Plant Variety Protection Fund</v>
      </c>
      <c r="B278" s="2" t="s">
        <v>1490</v>
      </c>
      <c r="C278" s="2" t="str">
        <f t="shared" si="4"/>
        <v>Off-Budgetary Funds - Revolving Funds - Plant Variety Protection Fund</v>
      </c>
      <c r="D278" s="3" t="s">
        <v>1140</v>
      </c>
      <c r="E278" s="3" t="s">
        <v>1158</v>
      </c>
      <c r="F278" s="9" t="s">
        <v>1164</v>
      </c>
    </row>
    <row r="279" spans="1:6" x14ac:dyDescent="0.25">
      <c r="A279" s="11" t="str">
        <f>+CONCATENATE(Table4[[#This Row],[Funding Code]]," - ",Table4[[#This Row],[Description]])</f>
        <v>207507 - Off-Budgetary Funds - Revolving Funds - Bureau of Soils and Water Management Revolving Fund</v>
      </c>
      <c r="B279" s="2" t="s">
        <v>1491</v>
      </c>
      <c r="C279" s="2" t="str">
        <f t="shared" si="4"/>
        <v>Off-Budgetary Funds - Revolving Funds - Bureau of Soils and Water Management Revolving Fund</v>
      </c>
      <c r="D279" s="3" t="s">
        <v>1140</v>
      </c>
      <c r="E279" s="3" t="s">
        <v>1158</v>
      </c>
      <c r="F279" s="9" t="s">
        <v>1165</v>
      </c>
    </row>
    <row r="280" spans="1:6" x14ac:dyDescent="0.25">
      <c r="A280" s="11" t="str">
        <f>+CONCATENATE(Table4[[#This Row],[Funding Code]]," - ",Table4[[#This Row],[Description]])</f>
        <v>207508 - Off-Budgetary Funds - Revolving Funds - Fertilizer and Pesticide Authority Fund</v>
      </c>
      <c r="B280" s="2" t="s">
        <v>1492</v>
      </c>
      <c r="C280" s="2" t="str">
        <f t="shared" si="4"/>
        <v>Off-Budgetary Funds - Revolving Funds - Fertilizer and Pesticide Authority Fund</v>
      </c>
      <c r="D280" s="3" t="s">
        <v>1140</v>
      </c>
      <c r="E280" s="3" t="s">
        <v>1158</v>
      </c>
      <c r="F280" s="9" t="s">
        <v>1166</v>
      </c>
    </row>
    <row r="281" spans="1:6" x14ac:dyDescent="0.25">
      <c r="A281" s="11" t="str">
        <f>+CONCATENATE(Table4[[#This Row],[Funding Code]]," - ",Table4[[#This Row],[Description]])</f>
        <v>207509 - Off-Budgetary Funds - Revolving Funds - Philippine Carabao Center Revolving Fund</v>
      </c>
      <c r="B281" s="2" t="s">
        <v>1493</v>
      </c>
      <c r="C281" s="2" t="str">
        <f t="shared" si="4"/>
        <v>Off-Budgetary Funds - Revolving Funds - Philippine Carabao Center Revolving Fund</v>
      </c>
      <c r="D281" s="3" t="s">
        <v>1140</v>
      </c>
      <c r="E281" s="3" t="s">
        <v>1158</v>
      </c>
      <c r="F281" s="9" t="s">
        <v>1167</v>
      </c>
    </row>
    <row r="282" spans="1:6" x14ac:dyDescent="0.25">
      <c r="A282" s="11" t="str">
        <f>+CONCATENATE(Table4[[#This Row],[Funding Code]]," - ",Table4[[#This Row],[Description]])</f>
        <v>207510 - Off-Budgetary Funds - Revolving Funds - Philippine Center for Post Harvest Development and Mechanization Revolving Fund</v>
      </c>
      <c r="B282" s="2" t="s">
        <v>1494</v>
      </c>
      <c r="C282" s="2" t="str">
        <f t="shared" si="4"/>
        <v>Off-Budgetary Funds - Revolving Funds - Philippine Center for Post Harvest Development and Mechanization Revolving Fund</v>
      </c>
      <c r="D282" s="3" t="s">
        <v>1140</v>
      </c>
      <c r="E282" s="3" t="s">
        <v>1158</v>
      </c>
      <c r="F282" s="8" t="s">
        <v>1168</v>
      </c>
    </row>
    <row r="283" spans="1:6" x14ac:dyDescent="0.25">
      <c r="A283" s="11" t="str">
        <f>+CONCATENATE(Table4[[#This Row],[Funding Code]]," - ",Table4[[#This Row],[Description]])</f>
        <v>207511 - Off-Budgetary Funds - Revolving Funds - DBM - Procurement Service Revolving Fund</v>
      </c>
      <c r="B283" s="2" t="s">
        <v>1495</v>
      </c>
      <c r="C283" s="2" t="str">
        <f t="shared" si="4"/>
        <v>Off-Budgetary Funds - Revolving Funds - DBM - Procurement Service Revolving Fund</v>
      </c>
      <c r="D283" s="3" t="s">
        <v>1140</v>
      </c>
      <c r="E283" s="3" t="s">
        <v>1158</v>
      </c>
      <c r="F283" s="8" t="s">
        <v>1169</v>
      </c>
    </row>
    <row r="284" spans="1:6" x14ac:dyDescent="0.25">
      <c r="A284" s="11" t="str">
        <f>+CONCATENATE(Table4[[#This Row],[Funding Code]]," - ",Table4[[#This Row],[Description]])</f>
        <v>207512 - Off-Budgetary Funds - Revolving Funds - School Revolving Fund</v>
      </c>
      <c r="B284" s="2" t="s">
        <v>1496</v>
      </c>
      <c r="C284" s="2" t="str">
        <f t="shared" si="4"/>
        <v>Off-Budgetary Funds - Revolving Funds - School Revolving Fund</v>
      </c>
      <c r="D284" s="3" t="s">
        <v>1140</v>
      </c>
      <c r="E284" s="3" t="s">
        <v>1158</v>
      </c>
      <c r="F284" s="10" t="s">
        <v>1170</v>
      </c>
    </row>
    <row r="285" spans="1:6" x14ac:dyDescent="0.25">
      <c r="A285" s="11" t="str">
        <f>+CONCATENATE(Table4[[#This Row],[Funding Code]]," - ",Table4[[#This Row],[Description]])</f>
        <v>207513 - Off-Budgetary Funds - Revolving Funds - Regional Education Learning Centers Revolving Fund</v>
      </c>
      <c r="B285" s="2" t="s">
        <v>1497</v>
      </c>
      <c r="C285" s="2" t="str">
        <f t="shared" si="4"/>
        <v>Off-Budgetary Funds - Revolving Funds - Regional Education Learning Centers Revolving Fund</v>
      </c>
      <c r="D285" s="3" t="s">
        <v>1140</v>
      </c>
      <c r="E285" s="3" t="s">
        <v>1158</v>
      </c>
      <c r="F285" s="10" t="s">
        <v>1171</v>
      </c>
    </row>
    <row r="286" spans="1:6" x14ac:dyDescent="0.25">
      <c r="A286" s="11" t="str">
        <f>+CONCATENATE(Table4[[#This Row],[Funding Code]]," - ",Table4[[#This Row],[Description]])</f>
        <v>207514 - Off-Budgetary Funds - Revolving Funds - Eco-Tech Center Revolving Fund</v>
      </c>
      <c r="B286" s="2" t="s">
        <v>1498</v>
      </c>
      <c r="C286" s="2" t="str">
        <f t="shared" si="4"/>
        <v>Off-Budgetary Funds - Revolving Funds - Eco-Tech Center Revolving Fund</v>
      </c>
      <c r="D286" s="3" t="s">
        <v>1140</v>
      </c>
      <c r="E286" s="3" t="s">
        <v>1158</v>
      </c>
      <c r="F286" s="10" t="s">
        <v>1172</v>
      </c>
    </row>
    <row r="287" spans="1:6" x14ac:dyDescent="0.25">
      <c r="A287" s="11" t="str">
        <f>+CONCATENATE(Table4[[#This Row],[Funding Code]]," - ",Table4[[#This Row],[Description]])</f>
        <v>207515 - Off-Budgetary Funds - Revolving Funds - Applied Nutrition Center Revolving Fund</v>
      </c>
      <c r="B287" s="2" t="s">
        <v>1499</v>
      </c>
      <c r="C287" s="2" t="str">
        <f t="shared" si="4"/>
        <v>Off-Budgetary Funds - Revolving Funds - Applied Nutrition Center Revolving Fund</v>
      </c>
      <c r="D287" s="3" t="s">
        <v>1140</v>
      </c>
      <c r="E287" s="3" t="s">
        <v>1158</v>
      </c>
      <c r="F287" s="10" t="s">
        <v>1173</v>
      </c>
    </row>
    <row r="288" spans="1:6" x14ac:dyDescent="0.25">
      <c r="A288" s="11" t="str">
        <f>+CONCATENATE(Table4[[#This Row],[Funding Code]]," - ",Table4[[#This Row],[Description]])</f>
        <v>207516 - Off-Budgetary Funds - Revolving Funds - Boracay National High School Hostel Revolving Fund</v>
      </c>
      <c r="B288" s="2" t="s">
        <v>1500</v>
      </c>
      <c r="C288" s="2" t="str">
        <f t="shared" si="4"/>
        <v>Off-Budgetary Funds - Revolving Funds - Boracay National High School Hostel Revolving Fund</v>
      </c>
      <c r="D288" s="3" t="s">
        <v>1140</v>
      </c>
      <c r="E288" s="3" t="s">
        <v>1158</v>
      </c>
      <c r="F288" s="9" t="s">
        <v>1174</v>
      </c>
    </row>
    <row r="289" spans="1:6" x14ac:dyDescent="0.25">
      <c r="A289" s="11" t="str">
        <f>+CONCATENATE(Table4[[#This Row],[Funding Code]]," - ",Table4[[#This Row],[Description]])</f>
        <v>207517 - Off-Budgetary Funds - Revolving Funds - Baguio Teachers Camp Revolving Fund</v>
      </c>
      <c r="B289" s="2" t="s">
        <v>1501</v>
      </c>
      <c r="C289" s="2" t="str">
        <f t="shared" si="4"/>
        <v>Off-Budgetary Funds - Revolving Funds - Baguio Teachers Camp Revolving Fund</v>
      </c>
      <c r="D289" s="3" t="s">
        <v>1140</v>
      </c>
      <c r="E289" s="3" t="s">
        <v>1158</v>
      </c>
      <c r="F289" s="10" t="s">
        <v>1175</v>
      </c>
    </row>
    <row r="290" spans="1:6" x14ac:dyDescent="0.25">
      <c r="A290" s="11" t="str">
        <f>+CONCATENATE(Table4[[#This Row],[Funding Code]]," - ",Table4[[#This Row],[Description]])</f>
        <v>207518 - Off-Budgetary Funds - Revolving Funds - National Educators Academy of the Philippines Revolving Fund</v>
      </c>
      <c r="B290" s="2" t="s">
        <v>1502</v>
      </c>
      <c r="C290" s="2" t="str">
        <f t="shared" si="4"/>
        <v>Off-Budgetary Funds - Revolving Funds - National Educators Academy of the Philippines Revolving Fund</v>
      </c>
      <c r="D290" s="3" t="s">
        <v>1140</v>
      </c>
      <c r="E290" s="3" t="s">
        <v>1158</v>
      </c>
      <c r="F290" s="10" t="s">
        <v>1176</v>
      </c>
    </row>
    <row r="291" spans="1:6" x14ac:dyDescent="0.25">
      <c r="A291" s="11" t="str">
        <f>+CONCATENATE(Table4[[#This Row],[Funding Code]]," - ",Table4[[#This Row],[Description]])</f>
        <v>207519 - Off-Budgetary Funds - Revolving Funds - National Science Teaching Instrumentation Center Revolving Fund</v>
      </c>
      <c r="B291" s="2" t="s">
        <v>1503</v>
      </c>
      <c r="C291" s="2" t="str">
        <f t="shared" si="4"/>
        <v>Off-Budgetary Funds - Revolving Funds - National Science Teaching Instrumentation Center Revolving Fund</v>
      </c>
      <c r="D291" s="3" t="s">
        <v>1140</v>
      </c>
      <c r="E291" s="3" t="s">
        <v>1158</v>
      </c>
      <c r="F291" s="10" t="s">
        <v>1177</v>
      </c>
    </row>
    <row r="292" spans="1:6" x14ac:dyDescent="0.25">
      <c r="A292" s="11" t="str">
        <f>+CONCATENATE(Table4[[#This Row],[Funding Code]]," - ",Table4[[#This Row],[Description]])</f>
        <v>207520 - Off-Budgetary Funds - Revolving Funds - National Museum Revolving Fund</v>
      </c>
      <c r="B292" s="2" t="s">
        <v>1504</v>
      </c>
      <c r="C292" s="2" t="str">
        <f t="shared" si="4"/>
        <v>Off-Budgetary Funds - Revolving Funds - National Museum Revolving Fund</v>
      </c>
      <c r="D292" s="3" t="s">
        <v>1140</v>
      </c>
      <c r="E292" s="3" t="s">
        <v>1158</v>
      </c>
      <c r="F292" s="10" t="s">
        <v>1178</v>
      </c>
    </row>
    <row r="293" spans="1:6" x14ac:dyDescent="0.25">
      <c r="A293" s="11" t="str">
        <f>+CONCATENATE(Table4[[#This Row],[Funding Code]]," - ",Table4[[#This Row],[Description]])</f>
        <v>207521 - Off-Budgetary Funds - Revolving Funds - Environmental Management Bureau Revolving Fund</v>
      </c>
      <c r="B293" s="2" t="s">
        <v>1505</v>
      </c>
      <c r="C293" s="2" t="str">
        <f t="shared" si="4"/>
        <v>Off-Budgetary Funds - Revolving Funds - Environmental Management Bureau Revolving Fund</v>
      </c>
      <c r="D293" s="3" t="s">
        <v>1140</v>
      </c>
      <c r="E293" s="3" t="s">
        <v>1158</v>
      </c>
      <c r="F293" s="10" t="s">
        <v>1179</v>
      </c>
    </row>
    <row r="294" spans="1:6" x14ac:dyDescent="0.25">
      <c r="A294" s="11" t="str">
        <f>+CONCATENATE(Table4[[#This Row],[Funding Code]]," - ",Table4[[#This Row],[Description]])</f>
        <v xml:space="preserve">207522 - Off-Budgetary Funds - Revolving Funds - Municipal Development Fund Office Revolving Fund </v>
      </c>
      <c r="B294" s="2" t="s">
        <v>1506</v>
      </c>
      <c r="C294" s="2" t="str">
        <f t="shared" si="4"/>
        <v xml:space="preserve">Off-Budgetary Funds - Revolving Funds - Municipal Development Fund Office Revolving Fund </v>
      </c>
      <c r="D294" s="3" t="s">
        <v>1140</v>
      </c>
      <c r="E294" s="3" t="s">
        <v>1158</v>
      </c>
      <c r="F294" s="9" t="s">
        <v>1180</v>
      </c>
    </row>
    <row r="295" spans="1:6" x14ac:dyDescent="0.25">
      <c r="A295" s="11" t="str">
        <f>+CONCATENATE(Table4[[#This Row],[Funding Code]]," - ",Table4[[#This Row],[Description]])</f>
        <v xml:space="preserve">207523 - Off-Budgetary Funds - Revolving Funds - Local Loans Fund </v>
      </c>
      <c r="B295" s="2" t="s">
        <v>1507</v>
      </c>
      <c r="C295" s="2" t="str">
        <f t="shared" si="4"/>
        <v xml:space="preserve">Off-Budgetary Funds - Revolving Funds - Local Loans Fund </v>
      </c>
      <c r="D295" s="3" t="s">
        <v>1140</v>
      </c>
      <c r="E295" s="3" t="s">
        <v>1158</v>
      </c>
      <c r="F295" s="9" t="s">
        <v>1181</v>
      </c>
    </row>
    <row r="296" spans="1:6" x14ac:dyDescent="0.25">
      <c r="A296" s="11" t="str">
        <f>+CONCATENATE(Table4[[#This Row],[Funding Code]]," - ",Table4[[#This Row],[Description]])</f>
        <v xml:space="preserve">207524 - Off-Budgetary Funds - Revolving Funds - Program Support Fund </v>
      </c>
      <c r="B296" s="2" t="s">
        <v>1508</v>
      </c>
      <c r="C296" s="2" t="str">
        <f t="shared" si="4"/>
        <v xml:space="preserve">Off-Budgetary Funds - Revolving Funds - Program Support Fund </v>
      </c>
      <c r="D296" s="3" t="s">
        <v>1140</v>
      </c>
      <c r="E296" s="3" t="s">
        <v>1158</v>
      </c>
      <c r="F296" s="9" t="s">
        <v>1182</v>
      </c>
    </row>
    <row r="297" spans="1:6" x14ac:dyDescent="0.25">
      <c r="A297" s="11" t="str">
        <f>+CONCATENATE(Table4[[#This Row],[Funding Code]]," - ",Table4[[#This Row],[Description]])</f>
        <v>207525 - Off-Budgetary Funds - Revolving Funds - Assessment Loan Revolving Fund</v>
      </c>
      <c r="B297" s="2" t="s">
        <v>1509</v>
      </c>
      <c r="C297" s="2" t="str">
        <f t="shared" si="4"/>
        <v>Off-Budgetary Funds - Revolving Funds - Assessment Loan Revolving Fund</v>
      </c>
      <c r="D297" s="3" t="s">
        <v>1140</v>
      </c>
      <c r="E297" s="3" t="s">
        <v>1158</v>
      </c>
      <c r="F297" s="9" t="s">
        <v>1183</v>
      </c>
    </row>
    <row r="298" spans="1:6" x14ac:dyDescent="0.25">
      <c r="A298" s="11" t="str">
        <f>+CONCATENATE(Table4[[#This Row],[Funding Code]]," - ",Table4[[#This Row],[Description]])</f>
        <v xml:space="preserve">207526 - Off-Budgetary Funds - Revolving Funds - Cooperative Development Loan Fund </v>
      </c>
      <c r="B298" s="2" t="s">
        <v>1510</v>
      </c>
      <c r="C298" s="2" t="str">
        <f t="shared" si="4"/>
        <v xml:space="preserve">Off-Budgetary Funds - Revolving Funds - Cooperative Development Loan Fund </v>
      </c>
      <c r="D298" s="3" t="s">
        <v>1140</v>
      </c>
      <c r="E298" s="3" t="s">
        <v>1158</v>
      </c>
      <c r="F298" s="9" t="s">
        <v>1184</v>
      </c>
    </row>
    <row r="299" spans="1:6" x14ac:dyDescent="0.25">
      <c r="A299" s="11" t="str">
        <f>+CONCATENATE(Table4[[#This Row],[Funding Code]]," - ",Table4[[#This Row],[Description]])</f>
        <v xml:space="preserve">207527 - Off-Budgetary Funds - Revolving Funds - Cooperative Marketing Project Fund  </v>
      </c>
      <c r="B299" s="2" t="s">
        <v>1511</v>
      </c>
      <c r="C299" s="2" t="str">
        <f t="shared" si="4"/>
        <v xml:space="preserve">Off-Budgetary Funds - Revolving Funds - Cooperative Marketing Project Fund  </v>
      </c>
      <c r="D299" s="3" t="s">
        <v>1140</v>
      </c>
      <c r="E299" s="3" t="s">
        <v>1158</v>
      </c>
      <c r="F299" s="9" t="s">
        <v>1185</v>
      </c>
    </row>
    <row r="300" spans="1:6" x14ac:dyDescent="0.25">
      <c r="A300" s="11" t="str">
        <f>+CONCATENATE(Table4[[#This Row],[Funding Code]]," - ",Table4[[#This Row],[Description]])</f>
        <v xml:space="preserve">207528 - Off-Budgetary Funds - Revolving Funds - Cooperative Support Fund  </v>
      </c>
      <c r="B300" s="2" t="s">
        <v>1512</v>
      </c>
      <c r="C300" s="2" t="str">
        <f t="shared" si="4"/>
        <v xml:space="preserve">Off-Budgetary Funds - Revolving Funds - Cooperative Support Fund  </v>
      </c>
      <c r="D300" s="3" t="s">
        <v>1140</v>
      </c>
      <c r="E300" s="3" t="s">
        <v>1158</v>
      </c>
      <c r="F300" s="9" t="s">
        <v>1186</v>
      </c>
    </row>
    <row r="301" spans="1:6" x14ac:dyDescent="0.25">
      <c r="A301" s="11" t="str">
        <f>+CONCATENATE(Table4[[#This Row],[Funding Code]]," - ",Table4[[#This Row],[Description]])</f>
        <v>207529 - Off-Budgetary Funds - Revolving Funds - Cooperative Rehabilitation Development Fund</v>
      </c>
      <c r="B301" s="2" t="s">
        <v>1513</v>
      </c>
      <c r="C301" s="2" t="str">
        <f t="shared" si="4"/>
        <v>Off-Budgetary Funds - Revolving Funds - Cooperative Rehabilitation Development Fund</v>
      </c>
      <c r="D301" s="3" t="s">
        <v>1140</v>
      </c>
      <c r="E301" s="3" t="s">
        <v>1158</v>
      </c>
      <c r="F301" s="9" t="s">
        <v>1187</v>
      </c>
    </row>
    <row r="302" spans="1:6" x14ac:dyDescent="0.25">
      <c r="A302" s="11" t="str">
        <f>+CONCATENATE(Table4[[#This Row],[Funding Code]]," - ",Table4[[#This Row],[Description]])</f>
        <v>207530 - Off-Budgetary Funds - Revolving Funds - Privatization and Management Office Revolving Fund</v>
      </c>
      <c r="B302" s="2" t="s">
        <v>1514</v>
      </c>
      <c r="C302" s="2" t="str">
        <f t="shared" si="4"/>
        <v>Off-Budgetary Funds - Revolving Funds - Privatization and Management Office Revolving Fund</v>
      </c>
      <c r="D302" s="3" t="s">
        <v>1140</v>
      </c>
      <c r="E302" s="3" t="s">
        <v>1158</v>
      </c>
      <c r="F302" s="9" t="s">
        <v>1188</v>
      </c>
    </row>
    <row r="303" spans="1:6" x14ac:dyDescent="0.25">
      <c r="A303" s="11" t="str">
        <f>+CONCATENATE(Table4[[#This Row],[Funding Code]]," - ",Table4[[#This Row],[Description]])</f>
        <v>207531 - Off-Budgetary Funds - Revolving Funds - Insurance Commission Revolving Fund</v>
      </c>
      <c r="B303" s="2" t="s">
        <v>1515</v>
      </c>
      <c r="C303" s="2" t="str">
        <f t="shared" si="4"/>
        <v>Off-Budgetary Funds - Revolving Funds - Insurance Commission Revolving Fund</v>
      </c>
      <c r="D303" s="3" t="s">
        <v>1140</v>
      </c>
      <c r="E303" s="3" t="s">
        <v>1158</v>
      </c>
      <c r="F303" s="9" t="s">
        <v>1189</v>
      </c>
    </row>
    <row r="304" spans="1:6" x14ac:dyDescent="0.25">
      <c r="A304" s="11" t="str">
        <f>+CONCATENATE(Table4[[#This Row],[Funding Code]]," - ",Table4[[#This Row],[Description]])</f>
        <v>207532 - Off-Budgetary Funds - Revolving Funds - Passport Revolving Fund</v>
      </c>
      <c r="B304" s="2" t="s">
        <v>1516</v>
      </c>
      <c r="C304" s="2" t="str">
        <f t="shared" si="4"/>
        <v>Off-Budgetary Funds - Revolving Funds - Passport Revolving Fund</v>
      </c>
      <c r="D304" s="3" t="s">
        <v>1140</v>
      </c>
      <c r="E304" s="3" t="s">
        <v>1158</v>
      </c>
      <c r="F304" s="9" t="s">
        <v>1190</v>
      </c>
    </row>
    <row r="305" spans="1:6" x14ac:dyDescent="0.25">
      <c r="A305" s="11" t="str">
        <f>+CONCATENATE(Table4[[#This Row],[Funding Code]]," - ",Table4[[#This Row],[Description]])</f>
        <v>207533 - Off-Budgetary Funds - Revolving Funds - Drugs and Medicines Revolving Funds</v>
      </c>
      <c r="B305" s="2" t="s">
        <v>1517</v>
      </c>
      <c r="C305" s="2" t="str">
        <f t="shared" si="4"/>
        <v>Off-Budgetary Funds - Revolving Funds - Drugs and Medicines Revolving Funds</v>
      </c>
      <c r="D305" s="3" t="s">
        <v>1140</v>
      </c>
      <c r="E305" s="3" t="s">
        <v>1158</v>
      </c>
      <c r="F305" s="9" t="s">
        <v>1191</v>
      </c>
    </row>
    <row r="306" spans="1:6" x14ac:dyDescent="0.25">
      <c r="A306" s="11" t="str">
        <f>+CONCATENATE(Table4[[#This Row],[Funding Code]]," - ",Table4[[#This Row],[Description]])</f>
        <v>207534 - Off-Budgetary Funds - Revolving Funds - Bureau of Corrections Revolving Fund</v>
      </c>
      <c r="B306" s="2" t="s">
        <v>1518</v>
      </c>
      <c r="C306" s="2" t="str">
        <f t="shared" si="4"/>
        <v>Off-Budgetary Funds - Revolving Funds - Bureau of Corrections Revolving Fund</v>
      </c>
      <c r="D306" s="3" t="s">
        <v>1140</v>
      </c>
      <c r="E306" s="3" t="s">
        <v>1158</v>
      </c>
      <c r="F306" s="9" t="s">
        <v>1192</v>
      </c>
    </row>
    <row r="307" spans="1:6" x14ac:dyDescent="0.25">
      <c r="A307" s="11" t="str">
        <f>+CONCATENATE(Table4[[#This Row],[Funding Code]]," - ",Table4[[#This Row],[Description]])</f>
        <v>207535 - Off-Budgetary Funds - Revolving Funds - Technical Education and Skills Development Authority Revolving Fund</v>
      </c>
      <c r="B307" s="2" t="s">
        <v>1519</v>
      </c>
      <c r="C307" s="2" t="str">
        <f t="shared" si="4"/>
        <v>Off-Budgetary Funds - Revolving Funds - Technical Education and Skills Development Authority Revolving Fund</v>
      </c>
      <c r="D307" s="3" t="s">
        <v>1140</v>
      </c>
      <c r="E307" s="3" t="s">
        <v>1158</v>
      </c>
      <c r="F307" s="8" t="s">
        <v>1193</v>
      </c>
    </row>
    <row r="308" spans="1:6" x14ac:dyDescent="0.25">
      <c r="A308" s="11" t="str">
        <f>+CONCATENATE(Table4[[#This Row],[Funding Code]]," - ",Table4[[#This Row],[Description]])</f>
        <v>207536 - Off-Budgetary Funds - Revolving Funds - Philippine Veterans Affairs Office (Proper)-Proper Revolving Fund</v>
      </c>
      <c r="B308" s="2" t="s">
        <v>1520</v>
      </c>
      <c r="C308" s="2" t="str">
        <f t="shared" si="4"/>
        <v>Off-Budgetary Funds - Revolving Funds - Philippine Veterans Affairs Office (Proper)-Proper Revolving Fund</v>
      </c>
      <c r="D308" s="3" t="s">
        <v>1140</v>
      </c>
      <c r="E308" s="3" t="s">
        <v>1158</v>
      </c>
      <c r="F308" s="9" t="s">
        <v>1194</v>
      </c>
    </row>
    <row r="309" spans="1:6" x14ac:dyDescent="0.25">
      <c r="A309" s="11" t="str">
        <f>+CONCATENATE(Table4[[#This Row],[Funding Code]]," - ",Table4[[#This Row],[Description]])</f>
        <v>207537 - Off-Budgetary Funds - Revolving Funds - DPWH-OSEC Revolving Fund</v>
      </c>
      <c r="B309" s="2" t="s">
        <v>1521</v>
      </c>
      <c r="C309" s="2" t="str">
        <f t="shared" si="4"/>
        <v>Off-Budgetary Funds - Revolving Funds - DPWH-OSEC Revolving Fund</v>
      </c>
      <c r="D309" s="3" t="s">
        <v>1140</v>
      </c>
      <c r="E309" s="3" t="s">
        <v>1158</v>
      </c>
      <c r="F309" s="9" t="s">
        <v>1195</v>
      </c>
    </row>
    <row r="310" spans="1:6" x14ac:dyDescent="0.25">
      <c r="A310" s="11" t="str">
        <f>+CONCATENATE(Table4[[#This Row],[Funding Code]]," - ",Table4[[#This Row],[Description]])</f>
        <v>207538 - Off-Budgetary Funds - Revolving Funds - DOST Information and Communications Technology Office Revolving Fund</v>
      </c>
      <c r="B310" s="2" t="s">
        <v>1522</v>
      </c>
      <c r="C310" s="2" t="str">
        <f t="shared" si="4"/>
        <v>Off-Budgetary Funds - Revolving Funds - DOST Information and Communications Technology Office Revolving Fund</v>
      </c>
      <c r="D310" s="3" t="s">
        <v>1140</v>
      </c>
      <c r="E310" s="3" t="s">
        <v>1158</v>
      </c>
      <c r="F310" s="8" t="s">
        <v>1196</v>
      </c>
    </row>
    <row r="311" spans="1:6" x14ac:dyDescent="0.25">
      <c r="A311" s="11" t="str">
        <f>+CONCATENATE(Table4[[#This Row],[Funding Code]]," - ",Table4[[#This Row],[Description]])</f>
        <v xml:space="preserve">207539 - Off-Budgetary Funds - Revolving Funds - Self Employment Assistance Revolving and Settlement Fund </v>
      </c>
      <c r="B311" s="2" t="s">
        <v>1523</v>
      </c>
      <c r="C311" s="2" t="str">
        <f t="shared" si="4"/>
        <v xml:space="preserve">Off-Budgetary Funds - Revolving Funds - Self Employment Assistance Revolving and Settlement Fund </v>
      </c>
      <c r="D311" s="3" t="s">
        <v>1140</v>
      </c>
      <c r="E311" s="3" t="s">
        <v>1158</v>
      </c>
      <c r="F311" s="10" t="s">
        <v>1197</v>
      </c>
    </row>
    <row r="312" spans="1:6" x14ac:dyDescent="0.25">
      <c r="A312" s="11" t="str">
        <f>+CONCATENATE(Table4[[#This Row],[Funding Code]]," - ",Table4[[#This Row],[Description]])</f>
        <v>207540 - Off-Budgetary Funds - Revolving Funds - Intramuros Administration Revolving Fund</v>
      </c>
      <c r="B312" s="2" t="s">
        <v>1524</v>
      </c>
      <c r="C312" s="2" t="str">
        <f t="shared" si="4"/>
        <v>Off-Budgetary Funds - Revolving Funds - Intramuros Administration Revolving Fund</v>
      </c>
      <c r="D312" s="3" t="s">
        <v>1140</v>
      </c>
      <c r="E312" s="3" t="s">
        <v>1158</v>
      </c>
      <c r="F312" s="9" t="s">
        <v>1198</v>
      </c>
    </row>
    <row r="313" spans="1:6" x14ac:dyDescent="0.25">
      <c r="A313" s="11" t="str">
        <f>+CONCATENATE(Table4[[#This Row],[Funding Code]]," - ",Table4[[#This Row],[Description]])</f>
        <v>207541 - Off-Budgetary Funds - Revolving Funds - Public-Private Partnership Center of the Philippines Revolving Fund</v>
      </c>
      <c r="B313" s="2" t="s">
        <v>1525</v>
      </c>
      <c r="C313" s="2" t="str">
        <f t="shared" si="4"/>
        <v>Off-Budgetary Funds - Revolving Funds - Public-Private Partnership Center of the Philippines Revolving Fund</v>
      </c>
      <c r="D313" s="3" t="s">
        <v>1140</v>
      </c>
      <c r="E313" s="3" t="s">
        <v>1158</v>
      </c>
      <c r="F313" s="10" t="s">
        <v>1199</v>
      </c>
    </row>
    <row r="314" spans="1:6" x14ac:dyDescent="0.25">
      <c r="A314" s="11" t="str">
        <f>+CONCATENATE(Table4[[#This Row],[Funding Code]]," - ",Table4[[#This Row],[Description]])</f>
        <v>207542 - Off-Budgetary Funds - Revolving Funds - National Printing Office Revolving Fund</v>
      </c>
      <c r="B314" s="2" t="s">
        <v>1526</v>
      </c>
      <c r="C314" s="2" t="str">
        <f t="shared" si="4"/>
        <v>Off-Budgetary Funds - Revolving Funds - National Printing Office Revolving Fund</v>
      </c>
      <c r="D314" s="3" t="s">
        <v>1140</v>
      </c>
      <c r="E314" s="3" t="s">
        <v>1158</v>
      </c>
      <c r="F314" s="10" t="s">
        <v>1200</v>
      </c>
    </row>
    <row r="315" spans="1:6" x14ac:dyDescent="0.25">
      <c r="A315" s="11" t="str">
        <f>+CONCATENATE(Table4[[#This Row],[Funding Code]]," - ",Table4[[#This Row],[Description]])</f>
        <v>207543 - Off-Budgetary Funds - Revolving Funds - Student Micro-Project Loan Fund</v>
      </c>
      <c r="B315" s="2" t="s">
        <v>1527</v>
      </c>
      <c r="C315" s="2" t="str">
        <f t="shared" si="4"/>
        <v>Off-Budgetary Funds - Revolving Funds - Student Micro-Project Loan Fund</v>
      </c>
      <c r="D315" s="3" t="s">
        <v>1140</v>
      </c>
      <c r="E315" s="3" t="s">
        <v>1158</v>
      </c>
      <c r="F315" s="9" t="s">
        <v>1201</v>
      </c>
    </row>
    <row r="316" spans="1:6" x14ac:dyDescent="0.25">
      <c r="A316" s="11" t="str">
        <f>+CONCATENATE(Table4[[#This Row],[Funding Code]]," - ",Table4[[#This Row],[Description]])</f>
        <v>207544 - Off-Budgetary Funds - Revolving Funds - Film Development Council of the Philippines - Revolving Fund</v>
      </c>
      <c r="B316" s="2" t="s">
        <v>1528</v>
      </c>
      <c r="C316" s="2" t="str">
        <f t="shared" si="4"/>
        <v>Off-Budgetary Funds - Revolving Funds - Film Development Council of the Philippines - Revolving Fund</v>
      </c>
      <c r="D316" s="3" t="s">
        <v>1140</v>
      </c>
      <c r="E316" s="3" t="s">
        <v>1158</v>
      </c>
      <c r="F316" s="9" t="s">
        <v>1202</v>
      </c>
    </row>
    <row r="317" spans="1:6" x14ac:dyDescent="0.25">
      <c r="A317" s="11" t="str">
        <f>+CONCATENATE(Table4[[#This Row],[Funding Code]]," - ",Table4[[#This Row],[Description]])</f>
        <v>207545 - Off-Budgetary Funds - Revolving Funds - National Commission for Culture and Arts  Revolving Fund</v>
      </c>
      <c r="B317" s="2" t="s">
        <v>1529</v>
      </c>
      <c r="C317" s="2" t="str">
        <f t="shared" si="4"/>
        <v>Off-Budgetary Funds - Revolving Funds - National Commission for Culture and Arts  Revolving Fund</v>
      </c>
      <c r="D317" s="3" t="s">
        <v>1140</v>
      </c>
      <c r="E317" s="3" t="s">
        <v>1158</v>
      </c>
      <c r="F317" s="9" t="s">
        <v>1203</v>
      </c>
    </row>
    <row r="318" spans="1:6" x14ac:dyDescent="0.25">
      <c r="A318" s="11" t="str">
        <f>+CONCATENATE(Table4[[#This Row],[Funding Code]]," - ",Table4[[#This Row],[Description]])</f>
        <v>207546 - Off-Budgetary Funds - Revolving Funds - National Historical Commission of the Philippines Revolving Fund</v>
      </c>
      <c r="B318" s="2" t="s">
        <v>1530</v>
      </c>
      <c r="C318" s="2" t="str">
        <f t="shared" si="4"/>
        <v>Off-Budgetary Funds - Revolving Funds - National Historical Commission of the Philippines Revolving Fund</v>
      </c>
      <c r="D318" s="3" t="s">
        <v>1140</v>
      </c>
      <c r="E318" s="3" t="s">
        <v>1158</v>
      </c>
      <c r="F318" s="9" t="s">
        <v>1204</v>
      </c>
    </row>
    <row r="319" spans="1:6" x14ac:dyDescent="0.25">
      <c r="A319" s="11" t="str">
        <f>+CONCATENATE(Table4[[#This Row],[Funding Code]]," - ",Table4[[#This Row],[Description]])</f>
        <v>207547 - Off-Budgetary Funds - Revolving Funds - Civil Service Commission Revolving Fund</v>
      </c>
      <c r="B319" s="2" t="s">
        <v>1531</v>
      </c>
      <c r="C319" s="2" t="str">
        <f t="shared" si="4"/>
        <v>Off-Budgetary Funds - Revolving Funds - Civil Service Commission Revolving Fund</v>
      </c>
      <c r="D319" s="3" t="s">
        <v>1140</v>
      </c>
      <c r="E319" s="3" t="s">
        <v>1158</v>
      </c>
      <c r="F319" s="9" t="s">
        <v>1205</v>
      </c>
    </row>
    <row r="320" spans="1:6" x14ac:dyDescent="0.25">
      <c r="A320" s="11" t="str">
        <f>+CONCATENATE(Table4[[#This Row],[Funding Code]]," - ",Table4[[#This Row],[Description]])</f>
        <v>207548 - Off-Budgetary Funds - Revolving Funds - Career Executive Service Board Revolving Fund</v>
      </c>
      <c r="B320" s="2" t="s">
        <v>1532</v>
      </c>
      <c r="C320" s="2" t="str">
        <f t="shared" si="4"/>
        <v>Off-Budgetary Funds - Revolving Funds - Career Executive Service Board Revolving Fund</v>
      </c>
      <c r="D320" s="3" t="s">
        <v>1140</v>
      </c>
      <c r="E320" s="3" t="s">
        <v>1158</v>
      </c>
      <c r="F320" s="9" t="s">
        <v>1206</v>
      </c>
    </row>
    <row r="321" spans="1:6" x14ac:dyDescent="0.25">
      <c r="A321" s="11" t="str">
        <f>+CONCATENATE(Table4[[#This Row],[Funding Code]]," - ",Table4[[#This Row],[Description]])</f>
        <v>207549 - Off-Budgetary Funds - Revolving Funds - Commission on Audit Revolving Fund</v>
      </c>
      <c r="B321" s="2" t="s">
        <v>1533</v>
      </c>
      <c r="C321" s="2" t="str">
        <f t="shared" si="4"/>
        <v>Off-Budgetary Funds - Revolving Funds - Commission on Audit Revolving Fund</v>
      </c>
      <c r="D321" s="3" t="s">
        <v>1140</v>
      </c>
      <c r="E321" s="3" t="s">
        <v>1158</v>
      </c>
      <c r="F321" s="9" t="s">
        <v>1207</v>
      </c>
    </row>
    <row r="322" spans="1:6" x14ac:dyDescent="0.25">
      <c r="A322" s="11" t="str">
        <f>+CONCATENATE(Table4[[#This Row],[Funding Code]]," - ",Table4[[#This Row],[Description]])</f>
        <v>207550 - Off-Budgetary Funds - Revolving Funds - Others</v>
      </c>
      <c r="B322" s="2" t="s">
        <v>1534</v>
      </c>
      <c r="C322" s="2" t="str">
        <f t="shared" ref="C322:C327" si="5">+CONCATENATE(D322," - ",E322," - ",F322)</f>
        <v>Off-Budgetary Funds - Revolving Funds - Others</v>
      </c>
      <c r="D322" s="3" t="s">
        <v>1140</v>
      </c>
      <c r="E322" s="3" t="s">
        <v>1158</v>
      </c>
      <c r="F322" s="9" t="s">
        <v>1139</v>
      </c>
    </row>
    <row r="323" spans="1:6" x14ac:dyDescent="0.25">
      <c r="A323" s="11" t="str">
        <f>+CONCATENATE(Table4[[#This Row],[Funding Code]]," - ",Table4[[#This Row],[Description]])</f>
        <v>300000 - Custodial Fund - Custodial Fund - Custodial Fund</v>
      </c>
      <c r="B323" s="2" t="s">
        <v>1535</v>
      </c>
      <c r="C323" s="2" t="str">
        <f t="shared" si="5"/>
        <v>Custodial Fund - Custodial Fund - Custodial Fund</v>
      </c>
      <c r="D323" s="3" t="s">
        <v>1208</v>
      </c>
      <c r="E323" s="3" t="s">
        <v>1208</v>
      </c>
      <c r="F323" s="3" t="s">
        <v>1208</v>
      </c>
    </row>
    <row r="324" spans="1:6" x14ac:dyDescent="0.25">
      <c r="A324" s="11" t="str">
        <f>+CONCATENATE(Table4[[#This Row],[Funding Code]]," - ",Table4[[#This Row],[Description]])</f>
        <v xml:space="preserve">308000 - Custodial Fund - Trust Receipts  - Trust Receipts </v>
      </c>
      <c r="B324" s="2" t="s">
        <v>1536</v>
      </c>
      <c r="C324" s="2" t="str">
        <f t="shared" si="5"/>
        <v xml:space="preserve">Custodial Fund - Trust Receipts  - Trust Receipts </v>
      </c>
      <c r="D324" s="3" t="s">
        <v>1208</v>
      </c>
      <c r="E324" s="3" t="s">
        <v>1209</v>
      </c>
      <c r="F324" s="3" t="s">
        <v>1209</v>
      </c>
    </row>
    <row r="325" spans="1:6" x14ac:dyDescent="0.25">
      <c r="A325" s="11" t="str">
        <f>+CONCATENATE(Table4[[#This Row],[Funding Code]]," - ",Table4[[#This Row],[Description]])</f>
        <v>308601 - Custodial Fund - Trust Receipts  - Inter-Agency Transferrred Funds (IATF)</v>
      </c>
      <c r="B325" s="2" t="s">
        <v>1537</v>
      </c>
      <c r="C325" s="2" t="str">
        <f t="shared" si="5"/>
        <v>Custodial Fund - Trust Receipts  - Inter-Agency Transferrred Funds (IATF)</v>
      </c>
      <c r="D325" s="3" t="s">
        <v>1208</v>
      </c>
      <c r="E325" s="3" t="s">
        <v>1209</v>
      </c>
      <c r="F325" s="6" t="s">
        <v>1210</v>
      </c>
    </row>
    <row r="326" spans="1:6" x14ac:dyDescent="0.25">
      <c r="A326" s="11" t="str">
        <f>+CONCATENATE(Table4[[#This Row],[Funding Code]]," - ",Table4[[#This Row],[Description]])</f>
        <v xml:space="preserve">308602 - Custodial Fund - Trust Receipts  - Receipts Deposited with the National Treasury other than IATF </v>
      </c>
      <c r="B326" s="2" t="s">
        <v>1538</v>
      </c>
      <c r="C326" s="2" t="str">
        <f t="shared" si="5"/>
        <v xml:space="preserve">Custodial Fund - Trust Receipts  - Receipts Deposited with the National Treasury other than IATF </v>
      </c>
      <c r="D326" s="3" t="s">
        <v>1208</v>
      </c>
      <c r="E326" s="3" t="s">
        <v>1209</v>
      </c>
      <c r="F326" s="6" t="s">
        <v>1211</v>
      </c>
    </row>
    <row r="327" spans="1:6" x14ac:dyDescent="0.25">
      <c r="A327" s="11" t="str">
        <f>+CONCATENATE(Table4[[#This Row],[Funding Code]]," - ",Table4[[#This Row],[Description]])</f>
        <v>308603 - Custodial Fund - Trust Receipts  - Receipts Deposited with Authorized Government Depository Banks (AGDB)</v>
      </c>
      <c r="B327" s="2" t="s">
        <v>1539</v>
      </c>
      <c r="C327" s="2" t="str">
        <f t="shared" si="5"/>
        <v>Custodial Fund - Trust Receipts  - Receipts Deposited with Authorized Government Depository Banks (AGDB)</v>
      </c>
      <c r="D327" s="3" t="s">
        <v>1208</v>
      </c>
      <c r="E327" s="3" t="s">
        <v>1209</v>
      </c>
      <c r="F327" s="8" t="s">
        <v>1212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CDR</vt:lpstr>
      <vt:lpstr>RAAF</vt:lpstr>
      <vt:lpstr>RCI</vt:lpstr>
      <vt:lpstr>2307</vt:lpstr>
      <vt:lpstr>2306</vt:lpstr>
      <vt:lpstr>DV Buseco</vt:lpstr>
      <vt:lpstr>DV</vt:lpstr>
      <vt:lpstr>Sheet4</vt:lpstr>
      <vt:lpstr>FundingSource</vt:lpstr>
      <vt:lpstr>OrganizationFile</vt:lpstr>
      <vt:lpstr>Sheet1</vt:lpstr>
      <vt:lpstr>'2306'!Print_Area</vt:lpstr>
      <vt:lpstr>'2307'!Print_Area</vt:lpstr>
      <vt:lpstr>CDR!Print_Area</vt:lpstr>
      <vt:lpstr>DV!Print_Area</vt:lpstr>
      <vt:lpstr>'DV Buseco'!Print_Area</vt:lpstr>
      <vt:lpstr>RAAF!Print_Area</vt:lpstr>
      <vt:lpstr>RCI!Print_Area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TRNG13</dc:creator>
  <cp:lastModifiedBy>PAUL</cp:lastModifiedBy>
  <cp:lastPrinted>2014-07-22T18:09:51Z</cp:lastPrinted>
  <dcterms:created xsi:type="dcterms:W3CDTF">2014-01-03T04:21:02Z</dcterms:created>
  <dcterms:modified xsi:type="dcterms:W3CDTF">2014-07-22T02:13:55Z</dcterms:modified>
</cp:coreProperties>
</file>