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0" windowWidth="20490" windowHeight="7215"/>
  </bookViews>
  <sheets>
    <sheet name="CDR" sheetId="2" r:id="rId1"/>
    <sheet name="Sheet2" sheetId="3" state="hidden" r:id="rId2"/>
    <sheet name="LR" sheetId="4" r:id="rId3"/>
    <sheet name="Checklist" sheetId="5" r:id="rId4"/>
  </sheets>
  <definedNames>
    <definedName name="_xlnm._FilterDatabase" localSheetId="0" hidden="1">CDR!$P$10:$P$27</definedName>
    <definedName name="_xlnm.Print_Area" localSheetId="0">CDR!$A$1:$N$34</definedName>
    <definedName name="_xlnm.Print_Area" localSheetId="3">Checklist!$A$2:$A$30</definedName>
    <definedName name="_xlnm.Print_Area" localSheetId="2">LR!$A$1:$F$38</definedName>
  </definedNames>
  <calcPr calcId="144525"/>
</workbook>
</file>

<file path=xl/calcChain.xml><?xml version="1.0" encoding="utf-8"?>
<calcChain xmlns="http://schemas.openxmlformats.org/spreadsheetml/2006/main">
  <c r="B13" i="2" l="1"/>
  <c r="E13" i="2"/>
  <c r="G13" i="2" s="1"/>
  <c r="A13" i="2"/>
  <c r="E27" i="4"/>
  <c r="I12" i="2"/>
  <c r="J12" i="2"/>
  <c r="K12" i="2"/>
  <c r="O25" i="2"/>
  <c r="P25" i="2"/>
  <c r="O26" i="2"/>
  <c r="P26" i="2"/>
  <c r="M23" i="2"/>
  <c r="M26" i="2"/>
  <c r="M25" i="2"/>
  <c r="M24" i="2"/>
  <c r="M20" i="2"/>
  <c r="J27" i="2"/>
  <c r="K27" i="2"/>
  <c r="H27" i="2"/>
  <c r="I27" i="2"/>
  <c r="F15" i="2"/>
  <c r="F16" i="2"/>
  <c r="O16" i="2" s="1"/>
  <c r="P16" i="2" s="1"/>
  <c r="F17" i="2"/>
  <c r="O17" i="2" s="1"/>
  <c r="P17" i="2" s="1"/>
  <c r="F18" i="2"/>
  <c r="F19" i="2"/>
  <c r="O19" i="2" s="1"/>
  <c r="P19" i="2" s="1"/>
  <c r="F20" i="2"/>
  <c r="O20" i="2" s="1"/>
  <c r="P20" i="2" s="1"/>
  <c r="F14" i="2"/>
  <c r="O14" i="2" s="1"/>
  <c r="P14" i="2" s="1"/>
  <c r="M14" i="2"/>
  <c r="M15" i="2"/>
  <c r="M16" i="2"/>
  <c r="M17" i="2"/>
  <c r="M18" i="2"/>
  <c r="M19" i="2"/>
  <c r="N24" i="2" s="1"/>
  <c r="O18" i="2"/>
  <c r="P18" i="2"/>
  <c r="A33" i="2"/>
  <c r="A36" i="4" s="1"/>
  <c r="A32" i="2"/>
  <c r="A35" i="4" s="1"/>
  <c r="O24" i="2"/>
  <c r="P24" i="2"/>
  <c r="O23" i="2"/>
  <c r="P23" i="2"/>
  <c r="G14" i="2" l="1"/>
  <c r="E27" i="2"/>
  <c r="F27" i="2"/>
  <c r="O15" i="2"/>
  <c r="P15" i="2" s="1"/>
  <c r="G15" i="2"/>
  <c r="G16" i="2" s="1"/>
  <c r="G17" i="2" s="1"/>
  <c r="G18" i="2" s="1"/>
  <c r="G19" i="2" s="1"/>
  <c r="G20" i="2" s="1"/>
  <c r="G27" i="2" s="1"/>
  <c r="N25" i="2"/>
  <c r="N23" i="2"/>
  <c r="E10" i="4"/>
  <c r="E26" i="4" s="1"/>
  <c r="E29" i="4" s="1"/>
  <c r="N27" i="2" l="1"/>
  <c r="E28" i="4"/>
</calcChain>
</file>

<file path=xl/sharedStrings.xml><?xml version="1.0" encoding="utf-8"?>
<sst xmlns="http://schemas.openxmlformats.org/spreadsheetml/2006/main" count="117" uniqueCount="96">
  <si>
    <t>Date</t>
  </si>
  <si>
    <t>Particulars</t>
  </si>
  <si>
    <t>Amount</t>
  </si>
  <si>
    <t>Payments</t>
  </si>
  <si>
    <t>Balance</t>
  </si>
  <si>
    <t>Cash Advance</t>
  </si>
  <si>
    <t>Recapitulation:</t>
  </si>
  <si>
    <t>Sheet No.:</t>
  </si>
  <si>
    <t>01</t>
  </si>
  <si>
    <r>
      <t xml:space="preserve">Entity Name: </t>
    </r>
    <r>
      <rPr>
        <b/>
        <u/>
        <sz val="11"/>
        <color indexed="8"/>
        <rFont val="Arial Narrow"/>
        <family val="2"/>
      </rPr>
      <t>DEPARTMENT OF EDUCATION</t>
    </r>
  </si>
  <si>
    <r>
      <t xml:space="preserve">Sub-Office/District/Division: </t>
    </r>
    <r>
      <rPr>
        <b/>
        <u/>
        <sz val="11"/>
        <color indexed="8"/>
        <rFont val="Arial Narrow"/>
        <family val="2"/>
      </rPr>
      <t>DIVISION OF MALAYBALAY CITY</t>
    </r>
  </si>
  <si>
    <t xml:space="preserve">Station:  </t>
  </si>
  <si>
    <r>
      <t xml:space="preserve">Fund Custer: </t>
    </r>
    <r>
      <rPr>
        <b/>
        <u/>
        <sz val="11"/>
        <color indexed="8"/>
        <rFont val="Arial Narrow"/>
        <family val="2"/>
      </rPr>
      <t>01</t>
    </r>
  </si>
  <si>
    <t>Payee</t>
  </si>
  <si>
    <r>
      <t>Due to BIR</t>
    </r>
    <r>
      <rPr>
        <sz val="9"/>
        <color indexed="10"/>
        <rFont val="Arial Narrow"/>
        <family val="2"/>
      </rPr>
      <t xml:space="preserve"> (Tax Withheld)</t>
    </r>
  </si>
  <si>
    <t>Uncheck Hide</t>
  </si>
  <si>
    <t>Traveling Expenses - Local</t>
  </si>
  <si>
    <t>Office Supllies Expenses</t>
  </si>
  <si>
    <t>Other Supplies Expenses</t>
  </si>
  <si>
    <t>OTHERS</t>
  </si>
  <si>
    <t>Account  Description</t>
  </si>
  <si>
    <t>UACS Code</t>
  </si>
  <si>
    <t>TOTAL</t>
  </si>
  <si>
    <t>CASH DISBURSEMENT REGISTER</t>
  </si>
  <si>
    <t>Register No.:</t>
  </si>
  <si>
    <t>Name of Accountable Officer:</t>
  </si>
  <si>
    <t>Official Designation:</t>
  </si>
  <si>
    <t>Advacens for Special Disbursing Officers (199010300)</t>
  </si>
  <si>
    <r>
      <t xml:space="preserve">BREAKDOWN OF PAYMENTS </t>
    </r>
    <r>
      <rPr>
        <sz val="9"/>
        <color indexed="10"/>
        <rFont val="Arial Narrow"/>
        <family val="2"/>
      </rPr>
      <t>(Gross Amount)</t>
    </r>
  </si>
  <si>
    <t>2020101000</t>
  </si>
  <si>
    <t xml:space="preserve">Date:  </t>
  </si>
  <si>
    <t xml:space="preserve">                         CERTIFIED CORRECT:</t>
  </si>
  <si>
    <t xml:space="preserve">                           RECEIVED BY:</t>
  </si>
  <si>
    <t>Date:</t>
  </si>
  <si>
    <t>RHYSA CYLE C. ROSALEJOS, CPA</t>
  </si>
  <si>
    <t>Accountant III</t>
  </si>
  <si>
    <t>5020101000</t>
  </si>
  <si>
    <t>5020301000</t>
  </si>
  <si>
    <t>Food Supplies Expenses</t>
  </si>
  <si>
    <t>5020305000</t>
  </si>
  <si>
    <t>5020399000</t>
  </si>
  <si>
    <t>Other General Services</t>
  </si>
  <si>
    <t>5021299000</t>
  </si>
  <si>
    <t>Other Maintenance and Operating Expenses</t>
  </si>
  <si>
    <t>5029999000</t>
  </si>
  <si>
    <t>UNHIDE</t>
  </si>
  <si>
    <t>LIQUIDATION REPORT</t>
  </si>
  <si>
    <t>No.:</t>
  </si>
  <si>
    <t>Department of Education</t>
  </si>
  <si>
    <t>Division of Malaybalay City</t>
  </si>
  <si>
    <t>Responsibility Center</t>
  </si>
  <si>
    <t>Sayre Highway, Casisang, Malaybalay City</t>
  </si>
  <si>
    <t>Code:</t>
  </si>
  <si>
    <t>PARTICULARS</t>
  </si>
  <si>
    <t>ADA Number</t>
  </si>
  <si>
    <t>Amount:</t>
  </si>
  <si>
    <t>TOTAL AMOUNT SPENT</t>
  </si>
  <si>
    <t xml:space="preserve">AMOUNT OF CASH ADVANCE </t>
  </si>
  <si>
    <t>AMOUNT REFUNDED PER OR NO.</t>
  </si>
  <si>
    <t xml:space="preserve">AMOUNT TO BE REIMBURSED           </t>
  </si>
  <si>
    <t xml:space="preserve"> A    Certified: Correctness of the above data</t>
  </si>
  <si>
    <t>B    Certified: Purpose of travel/Cash advance duly accomplished</t>
  </si>
  <si>
    <t>C  Certified: Supporting documents complete and proper</t>
  </si>
  <si>
    <t>JEV No. _______________</t>
  </si>
  <si>
    <r>
      <t xml:space="preserve">            To  liquidate the  cash advance for the implementation of </t>
    </r>
    <r>
      <rPr>
        <b/>
        <sz val="12"/>
        <rFont val="Arial Narrow"/>
        <family val="2"/>
      </rPr>
      <t>School Based Feeding Program for SY 2017-2018 - 1st Tranche</t>
    </r>
    <r>
      <rPr>
        <sz val="12"/>
        <rFont val="Arial Narrow"/>
        <family val="2"/>
      </rPr>
      <t xml:space="preserve"> in the amount of . . . </t>
    </r>
  </si>
  <si>
    <t>1st Tranche Release</t>
  </si>
  <si>
    <t>Reference Number</t>
  </si>
  <si>
    <t>560121133</t>
  </si>
  <si>
    <t>School Based Feeding Program</t>
  </si>
  <si>
    <t>2017-2018</t>
  </si>
  <si>
    <t>AUDITING REQUIREMENTS</t>
  </si>
  <si>
    <r>
      <t>o</t>
    </r>
    <r>
      <rPr>
        <sz val="7"/>
        <rFont val="Times New Roman"/>
        <family val="1"/>
      </rPr>
      <t xml:space="preserve">  </t>
    </r>
    <r>
      <rPr>
        <sz val="12"/>
        <rFont val="Eras Medium ITC"/>
        <family val="2"/>
      </rPr>
      <t>Liquidation Report</t>
    </r>
  </si>
  <si>
    <r>
      <t>o</t>
    </r>
    <r>
      <rPr>
        <sz val="7"/>
        <rFont val="Times New Roman"/>
        <family val="1"/>
      </rPr>
      <t xml:space="preserve">  </t>
    </r>
    <r>
      <rPr>
        <sz val="12"/>
        <rFont val="Eras Medium ITC"/>
        <family val="2"/>
      </rPr>
      <t>Cash Disbursement Register</t>
    </r>
  </si>
  <si>
    <r>
      <t>o</t>
    </r>
    <r>
      <rPr>
        <sz val="7"/>
        <rFont val="Times New Roman"/>
        <family val="1"/>
      </rPr>
      <t xml:space="preserve">  </t>
    </r>
    <r>
      <rPr>
        <sz val="12"/>
        <rFont val="Eras Medium ITC"/>
        <family val="2"/>
      </rPr>
      <t>Certification on Procured Goods and Services</t>
    </r>
  </si>
  <si>
    <r>
      <t>o</t>
    </r>
    <r>
      <rPr>
        <sz val="7"/>
        <rFont val="Times New Roman"/>
        <family val="1"/>
      </rPr>
      <t xml:space="preserve">  </t>
    </r>
    <r>
      <rPr>
        <sz val="12"/>
        <rFont val="Eras Medium ITC"/>
        <family val="2"/>
      </rPr>
      <t>Photocopy of Checks Issued</t>
    </r>
  </si>
  <si>
    <r>
      <t>o</t>
    </r>
    <r>
      <rPr>
        <sz val="7"/>
        <rFont val="Times New Roman"/>
        <family val="1"/>
      </rPr>
      <t xml:space="preserve">  </t>
    </r>
    <r>
      <rPr>
        <sz val="12"/>
        <rFont val="Eras Medium ITC"/>
        <family val="2"/>
      </rPr>
      <t>Disbursement Voucher</t>
    </r>
  </si>
  <si>
    <r>
      <t>o</t>
    </r>
    <r>
      <rPr>
        <sz val="7"/>
        <rFont val="Times New Roman"/>
        <family val="1"/>
      </rPr>
      <t xml:space="preserve">  </t>
    </r>
    <r>
      <rPr>
        <sz val="12"/>
        <rFont val="Eras Medium ITC"/>
        <family val="2"/>
      </rPr>
      <t>Purchase Request (by lot)</t>
    </r>
  </si>
  <si>
    <r>
      <t>o</t>
    </r>
    <r>
      <rPr>
        <sz val="7"/>
        <rFont val="Times New Roman"/>
        <family val="1"/>
      </rPr>
      <t xml:space="preserve">  </t>
    </r>
    <r>
      <rPr>
        <sz val="12"/>
        <rFont val="Eras Medium ITC"/>
        <family val="2"/>
      </rPr>
      <t>Abstract of Canvass (by lot)</t>
    </r>
  </si>
  <si>
    <r>
      <t>o</t>
    </r>
    <r>
      <rPr>
        <sz val="7"/>
        <rFont val="Times New Roman"/>
        <family val="1"/>
      </rPr>
      <t xml:space="preserve">  </t>
    </r>
    <r>
      <rPr>
        <sz val="12"/>
        <rFont val="Eras Medium ITC"/>
        <family val="2"/>
      </rPr>
      <t>Request Quotation (SBFP RFQ – Market Form) - by lot</t>
    </r>
  </si>
  <si>
    <r>
      <t>o</t>
    </r>
    <r>
      <rPr>
        <sz val="7"/>
        <rFont val="Times New Roman"/>
        <family val="1"/>
      </rPr>
      <t xml:space="preserve">  </t>
    </r>
    <r>
      <rPr>
        <sz val="12"/>
        <rFont val="Eras Medium ITC"/>
        <family val="2"/>
      </rPr>
      <t>Purchase Order (by lot)</t>
    </r>
  </si>
  <si>
    <r>
      <t>o</t>
    </r>
    <r>
      <rPr>
        <sz val="7"/>
        <rFont val="Times New Roman"/>
        <family val="1"/>
      </rPr>
      <t xml:space="preserve">  </t>
    </r>
    <r>
      <rPr>
        <sz val="12"/>
        <rFont val="Eras Medium ITC"/>
        <family val="2"/>
      </rPr>
      <t>Charge Invoice (by lot)</t>
    </r>
  </si>
  <si>
    <r>
      <t>o</t>
    </r>
    <r>
      <rPr>
        <sz val="7"/>
        <rFont val="Times New Roman"/>
        <family val="1"/>
      </rPr>
      <t xml:space="preserve">  </t>
    </r>
    <r>
      <rPr>
        <sz val="12"/>
        <rFont val="Eras Medium ITC"/>
        <family val="2"/>
      </rPr>
      <t xml:space="preserve">Delivery Receipt </t>
    </r>
  </si>
  <si>
    <r>
      <t>o</t>
    </r>
    <r>
      <rPr>
        <sz val="7"/>
        <rFont val="Times New Roman"/>
        <family val="1"/>
      </rPr>
      <t xml:space="preserve">  </t>
    </r>
    <r>
      <rPr>
        <sz val="12"/>
        <rFont val="Eras Medium ITC"/>
        <family val="2"/>
      </rPr>
      <t>Official Receipt/Sales Invoice</t>
    </r>
  </si>
  <si>
    <r>
      <t>o</t>
    </r>
    <r>
      <rPr>
        <sz val="7"/>
        <rFont val="Times New Roman"/>
        <family val="1"/>
      </rPr>
      <t xml:space="preserve">  </t>
    </r>
    <r>
      <rPr>
        <sz val="12"/>
        <rFont val="Eras Medium ITC"/>
        <family val="2"/>
      </rPr>
      <t>Pictures</t>
    </r>
  </si>
  <si>
    <r>
      <t>o</t>
    </r>
    <r>
      <rPr>
        <sz val="7"/>
        <rFont val="Times New Roman"/>
        <family val="1"/>
      </rPr>
      <t xml:space="preserve">  </t>
    </r>
    <r>
      <rPr>
        <sz val="12"/>
        <rFont val="Eras Medium ITC"/>
        <family val="2"/>
      </rPr>
      <t>PHILGEPS Certificate / Organizations Profile Print-out / Screenshot</t>
    </r>
  </si>
  <si>
    <r>
      <t>o</t>
    </r>
    <r>
      <rPr>
        <sz val="7"/>
        <rFont val="Times New Roman"/>
        <family val="1"/>
      </rPr>
      <t xml:space="preserve">  </t>
    </r>
    <r>
      <rPr>
        <sz val="12"/>
        <rFont val="Eras Medium ITC"/>
        <family val="2"/>
      </rPr>
      <t>WHT Forms</t>
    </r>
  </si>
  <si>
    <r>
      <t>o</t>
    </r>
    <r>
      <rPr>
        <sz val="7"/>
        <rFont val="Times New Roman"/>
        <family val="1"/>
      </rPr>
      <t xml:space="preserve">  </t>
    </r>
    <r>
      <rPr>
        <sz val="12"/>
        <rFont val="Eras Medium ITC"/>
        <family val="2"/>
      </rPr>
      <t>BAC Resolution</t>
    </r>
  </si>
  <si>
    <r>
      <t>o</t>
    </r>
    <r>
      <rPr>
        <sz val="7"/>
        <rFont val="Times New Roman"/>
        <family val="1"/>
      </rPr>
      <t xml:space="preserve">  </t>
    </r>
    <r>
      <rPr>
        <sz val="12"/>
        <rFont val="Eras Medium ITC"/>
        <family val="2"/>
      </rPr>
      <t>Purchase Pick-up/ Delivery Schedule</t>
    </r>
  </si>
  <si>
    <r>
      <t>o</t>
    </r>
    <r>
      <rPr>
        <sz val="7"/>
        <rFont val="Times New Roman"/>
        <family val="1"/>
      </rPr>
      <t xml:space="preserve">  </t>
    </r>
    <r>
      <rPr>
        <sz val="12"/>
        <rFont val="Eras Medium ITC"/>
        <family val="2"/>
      </rPr>
      <t>SBFP Form 4</t>
    </r>
  </si>
  <si>
    <r>
      <t>o</t>
    </r>
    <r>
      <rPr>
        <sz val="7"/>
        <rFont val="Times New Roman"/>
        <family val="1"/>
      </rPr>
      <t xml:space="preserve">  </t>
    </r>
    <r>
      <rPr>
        <sz val="12"/>
        <rFont val="Eras Medium ITC"/>
        <family val="2"/>
      </rPr>
      <t>Inspection and Acceptance Report (based on Delivery Receipt)</t>
    </r>
  </si>
  <si>
    <t>For Cook</t>
  </si>
  <si>
    <r>
      <t>o</t>
    </r>
    <r>
      <rPr>
        <sz val="7"/>
        <rFont val="Times New Roman"/>
        <family val="1"/>
      </rPr>
      <t xml:space="preserve">  </t>
    </r>
    <r>
      <rPr>
        <sz val="12"/>
        <rFont val="Eras Medium ITC"/>
        <family val="2"/>
      </rPr>
      <t>General Payroll</t>
    </r>
  </si>
  <si>
    <r>
      <t>o</t>
    </r>
    <r>
      <rPr>
        <sz val="7"/>
        <rFont val="Times New Roman"/>
        <family val="1"/>
      </rPr>
      <t xml:space="preserve">  </t>
    </r>
    <r>
      <rPr>
        <sz val="12"/>
        <rFont val="Eras Medium ITC"/>
        <family val="2"/>
      </rPr>
      <t>Job Order Contract</t>
    </r>
  </si>
  <si>
    <t>LORENZO O. CAPACIO, Ed.D.</t>
  </si>
  <si>
    <t>Chief Supervisor</t>
  </si>
  <si>
    <t>School Governance and Operations Division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</si>
</sst>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m/d/yy;@"/>
    <numFmt numFmtId="166" formatCode="[$-409]mmmm\ d\,\ yyyy;@"/>
  </numFmts>
  <fonts count="30" x14ac:knownFonts="1">
    <font>
      <sz val="10"/>
      <name val="Arial"/>
    </font>
    <font>
      <sz val="10"/>
      <name val="Arial"/>
    </font>
    <font>
      <sz val="11"/>
      <name val="Arial Narrow"/>
      <family val="2"/>
    </font>
    <font>
      <b/>
      <u/>
      <sz val="11"/>
      <color indexed="8"/>
      <name val="Arial Narrow"/>
      <family val="2"/>
    </font>
    <font>
      <sz val="9"/>
      <color indexed="10"/>
      <name val="Arial Narrow"/>
      <family val="2"/>
    </font>
    <font>
      <b/>
      <sz val="10"/>
      <name val="Arial"/>
      <family val="2"/>
    </font>
    <font>
      <b/>
      <sz val="18"/>
      <name val="Arial Narrow"/>
      <family val="2"/>
    </font>
    <font>
      <b/>
      <sz val="16"/>
      <name val="Arial Narrow"/>
      <family val="2"/>
    </font>
    <font>
      <sz val="12"/>
      <name val="Arial Narrow"/>
      <family val="2"/>
    </font>
    <font>
      <b/>
      <sz val="12"/>
      <name val="Arial Narrow"/>
      <family val="2"/>
    </font>
    <font>
      <i/>
      <sz val="11"/>
      <name val="Arial Narrow"/>
      <family val="2"/>
    </font>
    <font>
      <b/>
      <sz val="14"/>
      <name val="Arial Narrow"/>
      <family val="2"/>
    </font>
    <font>
      <sz val="18"/>
      <name val="Arial Narrow"/>
      <family val="2"/>
    </font>
    <font>
      <i/>
      <sz val="12"/>
      <name val="Arial Narrow"/>
      <family val="2"/>
    </font>
    <font>
      <sz val="10"/>
      <name val="Arial Narrow"/>
      <family val="2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b/>
      <u/>
      <sz val="11"/>
      <color theme="1"/>
      <name val="Arial Narrow"/>
      <family val="2"/>
    </font>
    <font>
      <sz val="9"/>
      <color theme="1"/>
      <name val="Arial Narrow"/>
      <family val="2"/>
    </font>
    <font>
      <b/>
      <sz val="11"/>
      <color theme="1"/>
      <name val="Arial Narrow"/>
      <family val="2"/>
    </font>
    <font>
      <b/>
      <sz val="10"/>
      <color theme="1"/>
      <name val="Arial Narrow"/>
      <family val="2"/>
    </font>
    <font>
      <i/>
      <sz val="10"/>
      <color theme="1"/>
      <name val="Arial Narrow"/>
      <family val="2"/>
    </font>
    <font>
      <b/>
      <sz val="8"/>
      <color theme="1"/>
      <name val="Arial Narrow"/>
      <family val="2"/>
    </font>
    <font>
      <sz val="12"/>
      <color theme="1"/>
      <name val="Arial Narrow"/>
      <family val="2"/>
    </font>
    <font>
      <sz val="12"/>
      <color theme="0"/>
      <name val="Arial Narrow"/>
      <family val="2"/>
    </font>
    <font>
      <b/>
      <sz val="20"/>
      <name val="Berlin Sans FB Demi"/>
      <family val="2"/>
    </font>
    <font>
      <b/>
      <sz val="12"/>
      <name val="Berlin Sans FB Demi"/>
      <family val="2"/>
    </font>
    <font>
      <sz val="12"/>
      <name val="Wingdings"/>
      <charset val="2"/>
    </font>
    <font>
      <sz val="7"/>
      <name val="Times New Roman"/>
      <family val="1"/>
    </font>
    <font>
      <sz val="12"/>
      <name val="Eras Medium ITC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1">
    <xf numFmtId="0" fontId="0" fillId="0" borderId="0" xfId="0"/>
    <xf numFmtId="0" fontId="2" fillId="0" borderId="0" xfId="0" applyFont="1" applyFill="1" applyAlignment="1" applyProtection="1"/>
    <xf numFmtId="0" fontId="15" fillId="0" borderId="0" xfId="0" applyFont="1" applyAlignment="1" applyProtection="1">
      <alignment horizontal="left"/>
    </xf>
    <xf numFmtId="0" fontId="15" fillId="0" borderId="0" xfId="0" applyFont="1" applyAlignment="1" applyProtection="1">
      <alignment horizontal="right"/>
    </xf>
    <xf numFmtId="0" fontId="15" fillId="0" borderId="0" xfId="0" applyFont="1" applyAlignment="1" applyProtection="1"/>
    <xf numFmtId="0" fontId="15" fillId="0" borderId="0" xfId="0" applyFont="1" applyProtection="1"/>
    <xf numFmtId="2" fontId="16" fillId="0" borderId="1" xfId="0" applyNumberFormat="1" applyFont="1" applyFill="1" applyBorder="1" applyAlignment="1" applyProtection="1">
      <alignment horizontal="center" vertical="center" wrapText="1"/>
    </xf>
    <xf numFmtId="165" fontId="15" fillId="0" borderId="2" xfId="0" applyNumberFormat="1" applyFont="1" applyBorder="1" applyAlignment="1" applyProtection="1"/>
    <xf numFmtId="43" fontId="15" fillId="0" borderId="0" xfId="0" applyNumberFormat="1" applyFont="1" applyProtection="1"/>
    <xf numFmtId="43" fontId="15" fillId="0" borderId="3" xfId="1" applyFont="1" applyBorder="1" applyProtection="1"/>
    <xf numFmtId="43" fontId="16" fillId="0" borderId="3" xfId="1" applyFont="1" applyFill="1" applyBorder="1" applyProtection="1"/>
    <xf numFmtId="2" fontId="15" fillId="0" borderId="2" xfId="0" applyNumberFormat="1" applyFont="1" applyBorder="1" applyAlignment="1" applyProtection="1">
      <alignment horizontal="center" vertical="center" wrapText="1"/>
    </xf>
    <xf numFmtId="49" fontId="16" fillId="0" borderId="2" xfId="0" applyNumberFormat="1" applyFont="1" applyBorder="1" applyAlignment="1" applyProtection="1">
      <alignment horizontal="center" vertical="center" wrapText="1"/>
    </xf>
    <xf numFmtId="2" fontId="16" fillId="0" borderId="2" xfId="0" applyNumberFormat="1" applyFont="1" applyFill="1" applyBorder="1" applyAlignment="1" applyProtection="1">
      <alignment horizontal="center" vertical="center" wrapText="1"/>
    </xf>
    <xf numFmtId="0" fontId="17" fillId="0" borderId="0" xfId="0" applyFont="1" applyBorder="1" applyAlignment="1" applyProtection="1">
      <alignment horizontal="left"/>
    </xf>
    <xf numFmtId="0" fontId="17" fillId="0" borderId="0" xfId="0" quotePrefix="1" applyFont="1" applyBorder="1" applyProtection="1"/>
    <xf numFmtId="0" fontId="18" fillId="0" borderId="0" xfId="0" applyFont="1" applyAlignment="1" applyProtection="1">
      <alignment horizontal="left"/>
      <protection hidden="1"/>
    </xf>
    <xf numFmtId="43" fontId="19" fillId="0" borderId="3" xfId="1" applyFont="1" applyFill="1" applyBorder="1" applyProtection="1"/>
    <xf numFmtId="43" fontId="19" fillId="0" borderId="3" xfId="1" applyFont="1" applyBorder="1" applyProtection="1"/>
    <xf numFmtId="43" fontId="20" fillId="0" borderId="3" xfId="1" applyFont="1" applyBorder="1" applyProtection="1"/>
    <xf numFmtId="43" fontId="19" fillId="0" borderId="0" xfId="0" applyNumberFormat="1" applyFont="1" applyProtection="1"/>
    <xf numFmtId="0" fontId="19" fillId="0" borderId="0" xfId="0" applyFont="1" applyProtection="1"/>
    <xf numFmtId="0" fontId="5" fillId="0" borderId="0" xfId="0" applyFont="1"/>
    <xf numFmtId="0" fontId="15" fillId="0" borderId="4" xfId="0" applyFont="1" applyBorder="1" applyProtection="1"/>
    <xf numFmtId="0" fontId="15" fillId="0" borderId="0" xfId="0" applyFont="1" applyBorder="1" applyProtection="1"/>
    <xf numFmtId="43" fontId="15" fillId="0" borderId="0" xfId="0" applyNumberFormat="1" applyFont="1" applyBorder="1" applyProtection="1"/>
    <xf numFmtId="0" fontId="15" fillId="0" borderId="5" xfId="0" applyFont="1" applyBorder="1" applyProtection="1"/>
    <xf numFmtId="0" fontId="15" fillId="0" borderId="0" xfId="0" applyFont="1" applyBorder="1" applyAlignment="1" applyProtection="1">
      <alignment horizontal="left"/>
    </xf>
    <xf numFmtId="0" fontId="15" fillId="0" borderId="5" xfId="0" applyFont="1" applyBorder="1" applyAlignment="1" applyProtection="1">
      <alignment horizontal="left"/>
    </xf>
    <xf numFmtId="43" fontId="15" fillId="0" borderId="4" xfId="0" applyNumberFormat="1" applyFont="1" applyBorder="1" applyProtection="1"/>
    <xf numFmtId="43" fontId="15" fillId="0" borderId="5" xfId="0" applyNumberFormat="1" applyFont="1" applyBorder="1" applyProtection="1"/>
    <xf numFmtId="0" fontId="15" fillId="0" borderId="6" xfId="0" applyFont="1" applyBorder="1" applyProtection="1"/>
    <xf numFmtId="43" fontId="15" fillId="0" borderId="2" xfId="1" applyFont="1" applyBorder="1" applyAlignment="1" applyProtection="1">
      <alignment wrapText="1"/>
    </xf>
    <xf numFmtId="2" fontId="16" fillId="0" borderId="1" xfId="0" applyNumberFormat="1" applyFont="1" applyFill="1" applyBorder="1" applyAlignment="1" applyProtection="1">
      <alignment horizontal="left" vertical="center" wrapText="1"/>
    </xf>
    <xf numFmtId="43" fontId="18" fillId="0" borderId="2" xfId="1" applyFont="1" applyFill="1" applyBorder="1" applyAlignment="1" applyProtection="1">
      <alignment horizontal="center" vertical="center"/>
    </xf>
    <xf numFmtId="43" fontId="18" fillId="0" borderId="3" xfId="1" applyFont="1" applyFill="1" applyBorder="1" applyAlignment="1" applyProtection="1">
      <alignment horizontal="center" vertical="center"/>
    </xf>
    <xf numFmtId="164" fontId="21" fillId="0" borderId="2" xfId="1" applyNumberFormat="1" applyFont="1" applyBorder="1" applyAlignment="1" applyProtection="1">
      <alignment horizontal="center"/>
    </xf>
    <xf numFmtId="164" fontId="15" fillId="0" borderId="2" xfId="1" applyNumberFormat="1" applyFont="1" applyBorder="1" applyAlignment="1" applyProtection="1">
      <alignment horizontal="center" vertical="center"/>
    </xf>
    <xf numFmtId="43" fontId="0" fillId="0" borderId="0" xfId="0" applyNumberFormat="1"/>
    <xf numFmtId="49" fontId="15" fillId="0" borderId="2" xfId="0" applyNumberFormat="1" applyFont="1" applyBorder="1" applyAlignment="1" applyProtection="1">
      <alignment horizontal="center"/>
    </xf>
    <xf numFmtId="165" fontId="15" fillId="0" borderId="2" xfId="0" applyNumberFormat="1" applyFont="1" applyBorder="1" applyAlignment="1" applyProtection="1">
      <protection locked="0"/>
    </xf>
    <xf numFmtId="43" fontId="15" fillId="0" borderId="2" xfId="1" applyFont="1" applyBorder="1" applyAlignment="1" applyProtection="1">
      <alignment wrapText="1"/>
      <protection locked="0"/>
    </xf>
    <xf numFmtId="43" fontId="15" fillId="0" borderId="3" xfId="1" applyFont="1" applyBorder="1" applyProtection="1">
      <protection locked="0"/>
    </xf>
    <xf numFmtId="49" fontId="15" fillId="0" borderId="2" xfId="1" applyNumberFormat="1" applyFont="1" applyBorder="1" applyAlignment="1" applyProtection="1">
      <alignment horizontal="center"/>
      <protection locked="0"/>
    </xf>
    <xf numFmtId="43" fontId="15" fillId="0" borderId="3" xfId="1" applyFont="1" applyFill="1" applyBorder="1" applyProtection="1">
      <protection locked="0"/>
    </xf>
    <xf numFmtId="2" fontId="16" fillId="0" borderId="1" xfId="0" applyNumberFormat="1" applyFont="1" applyFill="1" applyBorder="1" applyAlignment="1" applyProtection="1">
      <alignment horizontal="left" vertical="center" wrapText="1"/>
      <protection locked="0"/>
    </xf>
    <xf numFmtId="43" fontId="16" fillId="0" borderId="3" xfId="1" applyFont="1" applyFill="1" applyBorder="1" applyProtection="1">
      <protection locked="0"/>
    </xf>
    <xf numFmtId="0" fontId="8" fillId="0" borderId="16" xfId="0" applyFont="1" applyBorder="1" applyProtection="1"/>
    <xf numFmtId="0" fontId="8" fillId="0" borderId="18" xfId="0" applyFont="1" applyBorder="1" applyProtection="1"/>
    <xf numFmtId="0" fontId="23" fillId="0" borderId="0" xfId="0" applyFont="1" applyProtection="1"/>
    <xf numFmtId="0" fontId="8" fillId="0" borderId="21" xfId="0" applyFont="1" applyBorder="1" applyProtection="1"/>
    <xf numFmtId="166" fontId="8" fillId="0" borderId="22" xfId="0" quotePrefix="1" applyNumberFormat="1" applyFont="1" applyBorder="1" applyAlignment="1" applyProtection="1">
      <alignment horizontal="left"/>
    </xf>
    <xf numFmtId="0" fontId="8" fillId="0" borderId="19" xfId="0" applyFont="1" applyBorder="1" applyProtection="1"/>
    <xf numFmtId="0" fontId="8" fillId="0" borderId="20" xfId="0" applyFont="1" applyBorder="1" applyProtection="1"/>
    <xf numFmtId="0" fontId="8" fillId="0" borderId="23" xfId="0" applyFont="1" applyBorder="1" applyProtection="1"/>
    <xf numFmtId="0" fontId="8" fillId="0" borderId="25" xfId="0" applyFont="1" applyBorder="1" applyProtection="1"/>
    <xf numFmtId="0" fontId="8" fillId="0" borderId="0" xfId="0" applyFont="1" applyBorder="1" applyProtection="1"/>
    <xf numFmtId="0" fontId="8" fillId="0" borderId="0" xfId="0" applyFont="1" applyBorder="1" applyAlignment="1" applyProtection="1">
      <alignment vertical="top" wrapText="1"/>
    </xf>
    <xf numFmtId="0" fontId="23" fillId="0" borderId="19" xfId="0" applyFont="1" applyBorder="1" applyProtection="1"/>
    <xf numFmtId="43" fontId="8" fillId="0" borderId="0" xfId="1" applyFont="1" applyBorder="1" applyAlignment="1" applyProtection="1"/>
    <xf numFmtId="4" fontId="8" fillId="0" borderId="0" xfId="0" applyNumberFormat="1" applyFont="1" applyBorder="1" applyProtection="1"/>
    <xf numFmtId="0" fontId="23" fillId="0" borderId="0" xfId="0" applyFont="1" applyBorder="1" applyProtection="1"/>
    <xf numFmtId="0" fontId="24" fillId="0" borderId="19" xfId="0" applyFont="1" applyFill="1" applyBorder="1" applyAlignment="1" applyProtection="1">
      <alignment horizontal="right"/>
    </xf>
    <xf numFmtId="14" fontId="24" fillId="0" borderId="0" xfId="0" applyNumberFormat="1" applyFont="1" applyFill="1" applyBorder="1" applyAlignment="1" applyProtection="1"/>
    <xf numFmtId="0" fontId="24" fillId="0" borderId="0" xfId="0" applyFont="1" applyFill="1" applyBorder="1" applyAlignment="1" applyProtection="1"/>
    <xf numFmtId="43" fontId="24" fillId="0" borderId="0" xfId="1" applyFont="1" applyFill="1" applyBorder="1" applyAlignment="1" applyProtection="1">
      <alignment horizontal="left"/>
    </xf>
    <xf numFmtId="0" fontId="23" fillId="0" borderId="19" xfId="0" applyFont="1" applyFill="1" applyBorder="1" applyAlignment="1" applyProtection="1">
      <alignment horizontal="right"/>
    </xf>
    <xf numFmtId="43" fontId="23" fillId="0" borderId="0" xfId="1" applyFont="1" applyFill="1" applyBorder="1" applyAlignment="1" applyProtection="1">
      <alignment horizontal="left"/>
    </xf>
    <xf numFmtId="0" fontId="23" fillId="0" borderId="19" xfId="0" applyFont="1" applyBorder="1" applyAlignment="1" applyProtection="1">
      <alignment horizontal="right"/>
    </xf>
    <xf numFmtId="14" fontId="23" fillId="0" borderId="0" xfId="0" applyNumberFormat="1" applyFont="1" applyBorder="1" applyAlignment="1" applyProtection="1"/>
    <xf numFmtId="0" fontId="23" fillId="0" borderId="0" xfId="0" applyFont="1" applyFill="1" applyBorder="1" applyAlignment="1" applyProtection="1"/>
    <xf numFmtId="14" fontId="23" fillId="0" borderId="0" xfId="0" applyNumberFormat="1" applyFont="1" applyFill="1" applyBorder="1" applyAlignment="1" applyProtection="1"/>
    <xf numFmtId="0" fontId="8" fillId="0" borderId="19" xfId="0" applyFont="1" applyBorder="1" applyAlignment="1" applyProtection="1">
      <alignment horizontal="right"/>
    </xf>
    <xf numFmtId="43" fontId="23" fillId="0" borderId="0" xfId="1" applyFont="1" applyBorder="1" applyAlignment="1" applyProtection="1">
      <alignment horizontal="left"/>
    </xf>
    <xf numFmtId="0" fontId="8" fillId="0" borderId="19" xfId="0" applyFont="1" applyBorder="1" applyAlignment="1" applyProtection="1"/>
    <xf numFmtId="0" fontId="8" fillId="0" borderId="0" xfId="0" applyFont="1" applyBorder="1" applyAlignment="1" applyProtection="1"/>
    <xf numFmtId="0" fontId="8" fillId="0" borderId="29" xfId="0" applyFont="1" applyBorder="1" applyAlignment="1" applyProtection="1"/>
    <xf numFmtId="0" fontId="23" fillId="0" borderId="0" xfId="0" applyFont="1" applyBorder="1" applyAlignment="1" applyProtection="1"/>
    <xf numFmtId="0" fontId="23" fillId="0" borderId="0" xfId="0" applyFont="1" applyBorder="1" applyAlignment="1" applyProtection="1">
      <alignment horizontal="left"/>
    </xf>
    <xf numFmtId="0" fontId="8" fillId="0" borderId="24" xfId="0" applyFont="1" applyBorder="1" applyProtection="1"/>
    <xf numFmtId="0" fontId="23" fillId="0" borderId="34" xfId="0" applyFont="1" applyBorder="1" applyProtection="1"/>
    <xf numFmtId="0" fontId="8" fillId="0" borderId="12" xfId="0" applyFont="1" applyBorder="1" applyProtection="1"/>
    <xf numFmtId="0" fontId="13" fillId="0" borderId="12" xfId="0" applyFont="1" applyBorder="1" applyProtection="1"/>
    <xf numFmtId="0" fontId="8" fillId="0" borderId="37" xfId="0" applyFont="1" applyBorder="1" applyProtection="1"/>
    <xf numFmtId="0" fontId="8" fillId="0" borderId="9" xfId="0" applyFont="1" applyBorder="1" applyProtection="1"/>
    <xf numFmtId="0" fontId="13" fillId="0" borderId="9" xfId="0" applyFont="1" applyBorder="1" applyProtection="1"/>
    <xf numFmtId="0" fontId="8" fillId="0" borderId="14" xfId="0" applyFont="1" applyBorder="1" applyProtection="1"/>
    <xf numFmtId="0" fontId="8" fillId="0" borderId="19" xfId="0" applyFont="1" applyFill="1" applyBorder="1" applyProtection="1"/>
    <xf numFmtId="0" fontId="8" fillId="0" borderId="5" xfId="0" applyFont="1" applyFill="1" applyBorder="1" applyProtection="1"/>
    <xf numFmtId="0" fontId="8" fillId="0" borderId="0" xfId="0" applyFont="1" applyFill="1" applyBorder="1" applyProtection="1"/>
    <xf numFmtId="0" fontId="8" fillId="0" borderId="20" xfId="0" applyFont="1" applyFill="1" applyBorder="1" applyProtection="1"/>
    <xf numFmtId="0" fontId="8" fillId="0" borderId="19" xfId="0" applyFont="1" applyBorder="1" applyAlignment="1" applyProtection="1">
      <alignment horizontal="center"/>
    </xf>
    <xf numFmtId="0" fontId="8" fillId="0" borderId="5" xfId="0" applyFont="1" applyBorder="1" applyAlignment="1" applyProtection="1"/>
    <xf numFmtId="0" fontId="8" fillId="0" borderId="39" xfId="0" applyFont="1" applyBorder="1" applyProtection="1"/>
    <xf numFmtId="0" fontId="25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6" fillId="0" borderId="0" xfId="0" applyFont="1" applyFill="1" applyAlignment="1" applyProtection="1">
      <alignment horizontal="center"/>
    </xf>
    <xf numFmtId="0" fontId="15" fillId="0" borderId="0" xfId="0" applyFont="1" applyAlignment="1" applyProtection="1">
      <alignment horizontal="center"/>
    </xf>
    <xf numFmtId="0" fontId="17" fillId="0" borderId="0" xfId="0" applyFont="1" applyAlignment="1" applyProtection="1">
      <alignment horizontal="left"/>
      <protection locked="0"/>
    </xf>
    <xf numFmtId="2" fontId="15" fillId="0" borderId="1" xfId="0" applyNumberFormat="1" applyFont="1" applyBorder="1" applyAlignment="1" applyProtection="1">
      <alignment horizontal="center" vertical="center" wrapText="1"/>
    </xf>
    <xf numFmtId="2" fontId="15" fillId="0" borderId="7" xfId="0" applyNumberFormat="1" applyFont="1" applyBorder="1" applyAlignment="1" applyProtection="1">
      <alignment horizontal="center" vertical="center" wrapText="1"/>
    </xf>
    <xf numFmtId="2" fontId="15" fillId="0" borderId="3" xfId="0" applyNumberFormat="1" applyFont="1" applyBorder="1" applyAlignment="1" applyProtection="1">
      <alignment horizontal="center" vertical="center" wrapText="1"/>
    </xf>
    <xf numFmtId="2" fontId="15" fillId="0" borderId="8" xfId="0" applyNumberFormat="1" applyFont="1" applyBorder="1" applyAlignment="1" applyProtection="1">
      <alignment horizontal="center" vertical="center" wrapText="1"/>
    </xf>
    <xf numFmtId="2" fontId="15" fillId="0" borderId="9" xfId="0" applyNumberFormat="1" applyFont="1" applyBorder="1" applyAlignment="1" applyProtection="1">
      <alignment horizontal="center" vertical="center" wrapText="1"/>
    </xf>
    <xf numFmtId="2" fontId="15" fillId="0" borderId="10" xfId="0" applyNumberFormat="1" applyFont="1" applyBorder="1" applyAlignment="1" applyProtection="1">
      <alignment horizontal="center" vertical="center" wrapText="1"/>
    </xf>
    <xf numFmtId="0" fontId="15" fillId="3" borderId="0" xfId="0" applyFont="1" applyFill="1" applyAlignment="1" applyProtection="1">
      <alignment horizontal="center" vertical="center" wrapText="1"/>
    </xf>
    <xf numFmtId="0" fontId="15" fillId="0" borderId="6" xfId="0" applyFont="1" applyBorder="1" applyAlignment="1" applyProtection="1">
      <alignment horizontal="center"/>
    </xf>
    <xf numFmtId="0" fontId="15" fillId="0" borderId="14" xfId="0" applyFont="1" applyBorder="1" applyAlignment="1" applyProtection="1">
      <alignment horizontal="center"/>
    </xf>
    <xf numFmtId="0" fontId="15" fillId="0" borderId="15" xfId="0" applyFont="1" applyBorder="1" applyAlignment="1" applyProtection="1">
      <alignment horizontal="center"/>
    </xf>
    <xf numFmtId="0" fontId="17" fillId="0" borderId="0" xfId="0" quotePrefix="1" applyFont="1" applyBorder="1" applyAlignment="1" applyProtection="1">
      <alignment horizontal="center"/>
      <protection locked="0"/>
    </xf>
    <xf numFmtId="43" fontId="20" fillId="0" borderId="8" xfId="1" applyFont="1" applyFill="1" applyBorder="1" applyAlignment="1" applyProtection="1">
      <alignment horizontal="left"/>
    </xf>
    <xf numFmtId="43" fontId="20" fillId="0" borderId="9" xfId="1" applyFont="1" applyFill="1" applyBorder="1" applyAlignment="1" applyProtection="1">
      <alignment horizontal="left"/>
    </xf>
    <xf numFmtId="43" fontId="20" fillId="0" borderId="10" xfId="1" applyFont="1" applyFill="1" applyBorder="1" applyAlignment="1" applyProtection="1">
      <alignment horizontal="left"/>
    </xf>
    <xf numFmtId="165" fontId="15" fillId="2" borderId="11" xfId="0" applyNumberFormat="1" applyFont="1" applyFill="1" applyBorder="1" applyAlignment="1" applyProtection="1">
      <alignment horizontal="center"/>
    </xf>
    <xf numFmtId="165" fontId="15" fillId="2" borderId="12" xfId="0" applyNumberFormat="1" applyFont="1" applyFill="1" applyBorder="1" applyAlignment="1" applyProtection="1">
      <alignment horizontal="center"/>
    </xf>
    <xf numFmtId="165" fontId="15" fillId="2" borderId="13" xfId="0" applyNumberFormat="1" applyFont="1" applyFill="1" applyBorder="1" applyAlignment="1" applyProtection="1">
      <alignment horizontal="center"/>
    </xf>
    <xf numFmtId="165" fontId="15" fillId="2" borderId="4" xfId="0" applyNumberFormat="1" applyFont="1" applyFill="1" applyBorder="1" applyAlignment="1" applyProtection="1">
      <alignment horizontal="center"/>
    </xf>
    <xf numFmtId="165" fontId="15" fillId="2" borderId="0" xfId="0" applyNumberFormat="1" applyFont="1" applyFill="1" applyBorder="1" applyAlignment="1" applyProtection="1">
      <alignment horizontal="center"/>
    </xf>
    <xf numFmtId="165" fontId="15" fillId="2" borderId="5" xfId="0" applyNumberFormat="1" applyFont="1" applyFill="1" applyBorder="1" applyAlignment="1" applyProtection="1">
      <alignment horizontal="center"/>
    </xf>
    <xf numFmtId="165" fontId="15" fillId="2" borderId="6" xfId="0" applyNumberFormat="1" applyFont="1" applyFill="1" applyBorder="1" applyAlignment="1" applyProtection="1">
      <alignment horizontal="center"/>
    </xf>
    <xf numFmtId="165" fontId="15" fillId="2" borderId="14" xfId="0" applyNumberFormat="1" applyFont="1" applyFill="1" applyBorder="1" applyAlignment="1" applyProtection="1">
      <alignment horizontal="center"/>
    </xf>
    <xf numFmtId="165" fontId="15" fillId="2" borderId="15" xfId="0" applyNumberFormat="1" applyFont="1" applyFill="1" applyBorder="1" applyAlignment="1" applyProtection="1">
      <alignment horizontal="center"/>
    </xf>
    <xf numFmtId="0" fontId="17" fillId="0" borderId="4" xfId="0" applyFont="1" applyBorder="1" applyAlignment="1" applyProtection="1">
      <alignment horizontal="center"/>
    </xf>
    <xf numFmtId="0" fontId="17" fillId="0" borderId="0" xfId="0" applyFont="1" applyBorder="1" applyAlignment="1" applyProtection="1">
      <alignment horizontal="center"/>
    </xf>
    <xf numFmtId="0" fontId="17" fillId="0" borderId="5" xfId="0" applyFont="1" applyBorder="1" applyAlignment="1" applyProtection="1">
      <alignment horizontal="center"/>
    </xf>
    <xf numFmtId="0" fontId="15" fillId="0" borderId="4" xfId="0" applyFont="1" applyBorder="1" applyAlignment="1" applyProtection="1">
      <alignment horizontal="center"/>
    </xf>
    <xf numFmtId="0" fontId="15" fillId="0" borderId="0" xfId="0" applyFont="1" applyBorder="1" applyAlignment="1" applyProtection="1">
      <alignment horizontal="center"/>
    </xf>
    <xf numFmtId="0" fontId="15" fillId="0" borderId="5" xfId="0" applyFont="1" applyBorder="1" applyAlignment="1" applyProtection="1">
      <alignment horizontal="center"/>
    </xf>
    <xf numFmtId="43" fontId="22" fillId="0" borderId="8" xfId="1" applyFont="1" applyBorder="1" applyAlignment="1" applyProtection="1">
      <alignment horizontal="left"/>
    </xf>
    <xf numFmtId="43" fontId="22" fillId="0" borderId="10" xfId="1" applyFont="1" applyBorder="1" applyAlignment="1" applyProtection="1">
      <alignment horizontal="left"/>
    </xf>
    <xf numFmtId="165" fontId="19" fillId="0" borderId="8" xfId="0" applyNumberFormat="1" applyFont="1" applyBorder="1" applyAlignment="1" applyProtection="1">
      <alignment horizontal="left"/>
    </xf>
    <xf numFmtId="165" fontId="19" fillId="0" borderId="9" xfId="0" applyNumberFormat="1" applyFont="1" applyBorder="1" applyAlignment="1" applyProtection="1">
      <alignment horizontal="left"/>
    </xf>
    <xf numFmtId="165" fontId="19" fillId="0" borderId="10" xfId="0" applyNumberFormat="1" applyFont="1" applyBorder="1" applyAlignment="1" applyProtection="1">
      <alignment horizontal="left"/>
    </xf>
    <xf numFmtId="0" fontId="14" fillId="0" borderId="4" xfId="0" applyFont="1" applyBorder="1" applyAlignment="1" applyProtection="1">
      <alignment horizontal="center"/>
    </xf>
    <xf numFmtId="0" fontId="14" fillId="0" borderId="5" xfId="0" applyFont="1" applyBorder="1" applyAlignment="1" applyProtection="1">
      <alignment horizontal="center"/>
    </xf>
    <xf numFmtId="0" fontId="7" fillId="0" borderId="16" xfId="0" applyFont="1" applyBorder="1" applyAlignment="1" applyProtection="1">
      <alignment horizontal="center"/>
    </xf>
    <xf numFmtId="0" fontId="7" fillId="0" borderId="17" xfId="0" applyFont="1" applyBorder="1" applyAlignment="1" applyProtection="1">
      <alignment horizontal="center"/>
    </xf>
    <xf numFmtId="0" fontId="7" fillId="0" borderId="18" xfId="0" applyFont="1" applyBorder="1" applyAlignment="1" applyProtection="1">
      <alignment horizontal="center"/>
    </xf>
    <xf numFmtId="0" fontId="9" fillId="0" borderId="19" xfId="0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center"/>
    </xf>
    <xf numFmtId="0" fontId="9" fillId="0" borderId="20" xfId="0" applyFont="1" applyBorder="1" applyAlignment="1" applyProtection="1">
      <alignment horizontal="center"/>
    </xf>
    <xf numFmtId="0" fontId="8" fillId="0" borderId="19" xfId="0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center"/>
    </xf>
    <xf numFmtId="0" fontId="8" fillId="0" borderId="20" xfId="0" applyFont="1" applyBorder="1" applyAlignment="1" applyProtection="1">
      <alignment horizontal="center"/>
    </xf>
    <xf numFmtId="0" fontId="10" fillId="0" borderId="23" xfId="0" applyFont="1" applyBorder="1" applyAlignment="1" applyProtection="1">
      <alignment horizontal="center"/>
    </xf>
    <xf numFmtId="0" fontId="10" fillId="0" borderId="24" xfId="0" applyFont="1" applyBorder="1" applyAlignment="1" applyProtection="1">
      <alignment horizontal="center"/>
    </xf>
    <xf numFmtId="0" fontId="10" fillId="0" borderId="25" xfId="0" applyFont="1" applyBorder="1" applyAlignment="1" applyProtection="1">
      <alignment horizontal="center"/>
    </xf>
    <xf numFmtId="0" fontId="11" fillId="0" borderId="19" xfId="0" applyFont="1" applyBorder="1" applyAlignment="1" applyProtection="1">
      <alignment horizontal="center"/>
    </xf>
    <xf numFmtId="0" fontId="11" fillId="0" borderId="0" xfId="0" applyFont="1" applyBorder="1" applyAlignment="1" applyProtection="1">
      <alignment horizontal="center"/>
    </xf>
    <xf numFmtId="0" fontId="7" fillId="0" borderId="26" xfId="0" applyFont="1" applyBorder="1" applyAlignment="1" applyProtection="1">
      <alignment horizontal="center"/>
    </xf>
    <xf numFmtId="0" fontId="7" fillId="0" borderId="27" xfId="0" applyFont="1" applyBorder="1" applyAlignment="1" applyProtection="1">
      <alignment horizontal="center"/>
    </xf>
    <xf numFmtId="0" fontId="8" fillId="0" borderId="28" xfId="0" applyFont="1" applyBorder="1" applyAlignment="1" applyProtection="1">
      <alignment horizontal="center"/>
    </xf>
    <xf numFmtId="0" fontId="8" fillId="0" borderId="18" xfId="0" applyFont="1" applyBorder="1" applyAlignment="1" applyProtection="1">
      <alignment horizontal="center"/>
    </xf>
    <xf numFmtId="0" fontId="8" fillId="0" borderId="19" xfId="0" applyFont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 applyProtection="1">
      <alignment horizontal="left" vertical="top" wrapText="1"/>
      <protection locked="0"/>
    </xf>
    <xf numFmtId="0" fontId="8" fillId="0" borderId="29" xfId="0" applyFont="1" applyBorder="1" applyAlignment="1" applyProtection="1">
      <alignment horizontal="left" vertical="top" wrapText="1"/>
      <protection locked="0"/>
    </xf>
    <xf numFmtId="0" fontId="8" fillId="0" borderId="30" xfId="0" applyFont="1" applyBorder="1" applyAlignment="1" applyProtection="1">
      <alignment horizontal="center"/>
    </xf>
    <xf numFmtId="43" fontId="12" fillId="0" borderId="30" xfId="1" applyFont="1" applyBorder="1" applyAlignment="1" applyProtection="1">
      <alignment horizontal="center"/>
    </xf>
    <xf numFmtId="43" fontId="12" fillId="0" borderId="20" xfId="1" applyFont="1" applyBorder="1" applyAlignment="1" applyProtection="1">
      <alignment horizontal="center"/>
    </xf>
    <xf numFmtId="49" fontId="23" fillId="0" borderId="14" xfId="0" applyNumberFormat="1" applyFont="1" applyFill="1" applyBorder="1" applyAlignment="1" applyProtection="1">
      <alignment horizontal="center"/>
      <protection locked="0"/>
    </xf>
    <xf numFmtId="43" fontId="23" fillId="0" borderId="14" xfId="1" applyFont="1" applyFill="1" applyBorder="1" applyAlignment="1" applyProtection="1">
      <alignment horizontal="center"/>
      <protection locked="0"/>
    </xf>
    <xf numFmtId="14" fontId="23" fillId="0" borderId="14" xfId="0" applyNumberFormat="1" applyFont="1" applyFill="1" applyBorder="1" applyAlignment="1" applyProtection="1">
      <alignment horizontal="center"/>
      <protection locked="0"/>
    </xf>
    <xf numFmtId="0" fontId="8" fillId="0" borderId="31" xfId="0" applyFont="1" applyBorder="1" applyAlignment="1" applyProtection="1">
      <alignment horizontal="center"/>
    </xf>
    <xf numFmtId="0" fontId="8" fillId="0" borderId="25" xfId="0" applyFont="1" applyBorder="1" applyAlignment="1" applyProtection="1">
      <alignment horizontal="center"/>
    </xf>
    <xf numFmtId="43" fontId="8" fillId="0" borderId="32" xfId="1" applyFont="1" applyBorder="1" applyAlignment="1" applyProtection="1">
      <alignment horizontal="center"/>
    </xf>
    <xf numFmtId="43" fontId="8" fillId="0" borderId="33" xfId="1" applyFont="1" applyBorder="1" applyAlignment="1" applyProtection="1">
      <alignment horizontal="center"/>
    </xf>
    <xf numFmtId="43" fontId="8" fillId="0" borderId="35" xfId="1" applyFont="1" applyBorder="1" applyAlignment="1" applyProtection="1">
      <alignment horizontal="center"/>
    </xf>
    <xf numFmtId="43" fontId="8" fillId="0" borderId="36" xfId="1" applyFont="1" applyBorder="1" applyAlignment="1" applyProtection="1">
      <alignment horizontal="center"/>
    </xf>
    <xf numFmtId="0" fontId="8" fillId="0" borderId="19" xfId="0" applyFont="1" applyFill="1" applyBorder="1" applyAlignment="1" applyProtection="1">
      <alignment horizontal="center"/>
    </xf>
    <xf numFmtId="0" fontId="8" fillId="0" borderId="5" xfId="0" applyFont="1" applyFill="1" applyBorder="1" applyAlignment="1" applyProtection="1">
      <alignment horizontal="center"/>
    </xf>
    <xf numFmtId="0" fontId="14" fillId="0" borderId="4" xfId="0" applyFont="1" applyFill="1" applyBorder="1" applyAlignment="1" applyProtection="1">
      <alignment horizontal="center"/>
    </xf>
    <xf numFmtId="0" fontId="14" fillId="0" borderId="5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center"/>
    </xf>
    <xf numFmtId="0" fontId="8" fillId="0" borderId="20" xfId="0" applyFont="1" applyFill="1" applyBorder="1" applyAlignment="1" applyProtection="1">
      <alignment horizontal="center"/>
    </xf>
    <xf numFmtId="0" fontId="8" fillId="0" borderId="34" xfId="0" applyFont="1" applyFill="1" applyBorder="1" applyAlignment="1" applyProtection="1">
      <alignment horizontal="left" vertical="top" wrapText="1"/>
    </xf>
    <xf numFmtId="0" fontId="8" fillId="0" borderId="13" xfId="0" applyFont="1" applyFill="1" applyBorder="1" applyAlignment="1" applyProtection="1">
      <alignment horizontal="left" vertical="top" wrapText="1"/>
    </xf>
    <xf numFmtId="0" fontId="8" fillId="0" borderId="19" xfId="0" applyFont="1" applyFill="1" applyBorder="1" applyAlignment="1" applyProtection="1">
      <alignment horizontal="left" vertical="top" wrapText="1"/>
    </xf>
    <xf numFmtId="0" fontId="8" fillId="0" borderId="5" xfId="0" applyFont="1" applyFill="1" applyBorder="1" applyAlignment="1" applyProtection="1">
      <alignment horizontal="left" vertical="top" wrapText="1"/>
    </xf>
    <xf numFmtId="0" fontId="8" fillId="0" borderId="11" xfId="0" applyFont="1" applyFill="1" applyBorder="1" applyAlignment="1" applyProtection="1">
      <alignment horizontal="left" vertical="top" wrapText="1"/>
    </xf>
    <xf numFmtId="0" fontId="8" fillId="0" borderId="4" xfId="0" applyFont="1" applyFill="1" applyBorder="1" applyAlignment="1" applyProtection="1">
      <alignment horizontal="left" vertical="top" wrapText="1"/>
    </xf>
    <xf numFmtId="0" fontId="8" fillId="0" borderId="38" xfId="0" applyFont="1" applyFill="1" applyBorder="1" applyAlignment="1" applyProtection="1">
      <alignment horizontal="left" vertical="top" wrapText="1"/>
    </xf>
    <xf numFmtId="0" fontId="8" fillId="0" borderId="20" xfId="0" applyFont="1" applyFill="1" applyBorder="1" applyAlignment="1" applyProtection="1">
      <alignment horizontal="left" vertical="top" wrapText="1"/>
    </xf>
    <xf numFmtId="0" fontId="9" fillId="0" borderId="19" xfId="0" applyFont="1" applyFill="1" applyBorder="1" applyAlignment="1" applyProtection="1">
      <alignment horizontal="center"/>
    </xf>
    <xf numFmtId="0" fontId="9" fillId="0" borderId="5" xfId="0" applyFont="1" applyFill="1" applyBorder="1" applyAlignment="1" applyProtection="1">
      <alignment horizontal="center"/>
    </xf>
    <xf numFmtId="0" fontId="9" fillId="0" borderId="4" xfId="0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/>
    </xf>
    <xf numFmtId="0" fontId="9" fillId="0" borderId="20" xfId="0" applyFont="1" applyFill="1" applyBorder="1" applyAlignment="1" applyProtection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533400</xdr:colOff>
      <xdr:row>0</xdr:row>
      <xdr:rowOff>114300</xdr:rowOff>
    </xdr:from>
    <xdr:to>
      <xdr:col>3</xdr:col>
      <xdr:colOff>1171575</xdr:colOff>
      <xdr:row>3</xdr:row>
      <xdr:rowOff>70485</xdr:rowOff>
    </xdr:to>
    <xdr:pic>
      <xdr:nvPicPr>
        <xdr:cNvPr id="2" name="Picture 1" descr="malaybalay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114300"/>
          <a:ext cx="638175" cy="61341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209550</xdr:colOff>
      <xdr:row>0</xdr:row>
      <xdr:rowOff>146684</xdr:rowOff>
    </xdr:from>
    <xdr:to>
      <xdr:col>0</xdr:col>
      <xdr:colOff>847725</xdr:colOff>
      <xdr:row>3</xdr:row>
      <xdr:rowOff>99059</xdr:rowOff>
    </xdr:to>
    <xdr:pic>
      <xdr:nvPicPr>
        <xdr:cNvPr id="3" name="Picture 2" descr="Description: DepEd Official Seal Logo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46684"/>
          <a:ext cx="638175" cy="6096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4"/>
  <sheetViews>
    <sheetView tabSelected="1" workbookViewId="0">
      <selection activeCell="D18" sqref="D18"/>
    </sheetView>
  </sheetViews>
  <sheetFormatPr defaultRowHeight="16.5" x14ac:dyDescent="0.3"/>
  <cols>
    <col min="1" max="1" width="7.42578125" style="5" customWidth="1"/>
    <col min="2" max="2" width="13.5703125" style="5" customWidth="1"/>
    <col min="3" max="3" width="22.7109375" style="5" customWidth="1"/>
    <col min="4" max="4" width="23.28515625" style="5" customWidth="1"/>
    <col min="5" max="5" width="11.140625" style="5" customWidth="1"/>
    <col min="6" max="6" width="10.85546875" style="5" customWidth="1"/>
    <col min="7" max="7" width="11.5703125" style="5" customWidth="1"/>
    <col min="8" max="8" width="14.42578125" style="5" customWidth="1"/>
    <col min="9" max="9" width="13.85546875" style="5" customWidth="1"/>
    <col min="10" max="10" width="13.7109375" style="5" customWidth="1"/>
    <col min="11" max="11" width="12.85546875" style="5" customWidth="1"/>
    <col min="12" max="12" width="19.140625" style="5" customWidth="1"/>
    <col min="13" max="13" width="15.42578125" style="5" customWidth="1"/>
    <col min="14" max="14" width="13.42578125" style="5" customWidth="1"/>
    <col min="15" max="15" width="10" style="5" customWidth="1"/>
    <col min="16" max="16" width="11" style="5" bestFit="1" customWidth="1"/>
  </cols>
  <sheetData>
    <row r="1" spans="1:16" ht="23.25" x14ac:dyDescent="0.35">
      <c r="A1" s="100" t="s">
        <v>23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"/>
      <c r="P1" s="1"/>
    </row>
    <row r="2" spans="1:16" x14ac:dyDescent="0.3">
      <c r="A2" s="101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2"/>
      <c r="P2" s="2"/>
    </row>
    <row r="3" spans="1:16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3" t="s">
        <v>25</v>
      </c>
      <c r="L3" s="113"/>
      <c r="M3" s="113"/>
      <c r="N3" s="113"/>
      <c r="O3" s="2"/>
      <c r="P3" s="2"/>
    </row>
    <row r="4" spans="1:16" x14ac:dyDescent="0.3">
      <c r="A4" s="2" t="s">
        <v>9</v>
      </c>
      <c r="B4" s="2"/>
      <c r="C4" s="2"/>
      <c r="D4" s="2"/>
      <c r="E4" s="2"/>
      <c r="F4" s="2"/>
      <c r="G4" s="2"/>
      <c r="H4" s="2"/>
      <c r="I4" s="2"/>
      <c r="J4" s="2"/>
      <c r="K4" s="3" t="s">
        <v>26</v>
      </c>
      <c r="L4" s="102"/>
      <c r="M4" s="102"/>
      <c r="N4" s="102"/>
      <c r="O4" s="2"/>
      <c r="P4" s="2"/>
    </row>
    <row r="5" spans="1:16" x14ac:dyDescent="0.3">
      <c r="A5" s="2" t="s">
        <v>10</v>
      </c>
      <c r="B5" s="2"/>
      <c r="C5" s="2"/>
      <c r="D5" s="2"/>
      <c r="E5" s="2"/>
      <c r="F5" s="2"/>
      <c r="G5" s="2"/>
      <c r="H5" s="2"/>
      <c r="I5" s="2"/>
      <c r="J5" s="2"/>
      <c r="K5" s="3" t="s">
        <v>11</v>
      </c>
      <c r="L5" s="102"/>
      <c r="M5" s="102"/>
      <c r="N5" s="102"/>
      <c r="O5" s="2"/>
      <c r="P5" s="2"/>
    </row>
    <row r="6" spans="1:16" x14ac:dyDescent="0.3">
      <c r="A6" s="5" t="s">
        <v>12</v>
      </c>
      <c r="B6" s="4"/>
      <c r="C6" s="4"/>
      <c r="D6" s="4"/>
      <c r="K6" s="3" t="s">
        <v>24</v>
      </c>
      <c r="L6" s="14"/>
      <c r="M6" s="2"/>
      <c r="N6" s="2"/>
    </row>
    <row r="7" spans="1:16" x14ac:dyDescent="0.3">
      <c r="K7" s="3" t="s">
        <v>7</v>
      </c>
      <c r="L7" s="15" t="s">
        <v>8</v>
      </c>
    </row>
    <row r="8" spans="1:16" x14ac:dyDescent="0.3">
      <c r="K8" s="3"/>
      <c r="L8" s="15"/>
    </row>
    <row r="10" spans="1:16" x14ac:dyDescent="0.3">
      <c r="A10" s="103" t="s">
        <v>0</v>
      </c>
      <c r="B10" s="103" t="s">
        <v>66</v>
      </c>
      <c r="C10" s="103" t="s">
        <v>13</v>
      </c>
      <c r="D10" s="103" t="s">
        <v>1</v>
      </c>
      <c r="E10" s="106" t="s">
        <v>27</v>
      </c>
      <c r="F10" s="107"/>
      <c r="G10" s="108"/>
      <c r="H10" s="103" t="s">
        <v>14</v>
      </c>
      <c r="I10" s="106" t="s">
        <v>28</v>
      </c>
      <c r="J10" s="107"/>
      <c r="K10" s="107"/>
      <c r="L10" s="107"/>
      <c r="M10" s="107"/>
      <c r="N10" s="108"/>
      <c r="P10" s="109" t="s">
        <v>15</v>
      </c>
    </row>
    <row r="11" spans="1:16" ht="25.5" customHeight="1" x14ac:dyDescent="0.3">
      <c r="A11" s="104"/>
      <c r="B11" s="104"/>
      <c r="C11" s="104"/>
      <c r="D11" s="104"/>
      <c r="E11" s="106" t="s">
        <v>2</v>
      </c>
      <c r="F11" s="107"/>
      <c r="G11" s="108"/>
      <c r="H11" s="105"/>
      <c r="I11" s="6" t="s">
        <v>38</v>
      </c>
      <c r="J11" s="6" t="s">
        <v>17</v>
      </c>
      <c r="K11" s="6" t="s">
        <v>18</v>
      </c>
      <c r="L11" s="106" t="s">
        <v>19</v>
      </c>
      <c r="M11" s="107"/>
      <c r="N11" s="108"/>
      <c r="P11" s="109"/>
    </row>
    <row r="12" spans="1:16" ht="33" x14ac:dyDescent="0.3">
      <c r="A12" s="105"/>
      <c r="B12" s="105"/>
      <c r="C12" s="105"/>
      <c r="D12" s="105"/>
      <c r="E12" s="11" t="s">
        <v>5</v>
      </c>
      <c r="F12" s="11" t="s">
        <v>3</v>
      </c>
      <c r="G12" s="11" t="s">
        <v>4</v>
      </c>
      <c r="H12" s="12" t="s">
        <v>29</v>
      </c>
      <c r="I12" s="13" t="str">
        <f>+IF(I11="","",VLOOKUP(I11,Sheet2!$A$1:$B$6,2,0))</f>
        <v>5020305000</v>
      </c>
      <c r="J12" s="13" t="str">
        <f>+IF(J11="","",VLOOKUP(J11,Sheet2!$A$2:$B$6,2,0))</f>
        <v>5020301000</v>
      </c>
      <c r="K12" s="13" t="str">
        <f>+IF(K11="","",VLOOKUP(K11,Sheet2!$A$2:$B$6,2,0))</f>
        <v>5020399000</v>
      </c>
      <c r="L12" s="37" t="s">
        <v>20</v>
      </c>
      <c r="M12" s="37" t="s">
        <v>21</v>
      </c>
      <c r="N12" s="37" t="s">
        <v>2</v>
      </c>
      <c r="P12" s="5" t="s">
        <v>45</v>
      </c>
    </row>
    <row r="13" spans="1:16" x14ac:dyDescent="0.3">
      <c r="A13" s="7">
        <f>+LR!B17</f>
        <v>42970</v>
      </c>
      <c r="B13" s="39" t="str">
        <f>LR!B15</f>
        <v>560121133</v>
      </c>
      <c r="C13" s="32"/>
      <c r="D13" s="41" t="s">
        <v>65</v>
      </c>
      <c r="E13" s="9">
        <f>LR!B16</f>
        <v>13700</v>
      </c>
      <c r="F13" s="9"/>
      <c r="G13" s="9">
        <f>+E13</f>
        <v>13700</v>
      </c>
      <c r="H13" s="42"/>
      <c r="I13" s="44"/>
      <c r="J13" s="44"/>
      <c r="K13" s="44"/>
      <c r="L13" s="45"/>
      <c r="M13" s="35"/>
      <c r="N13" s="46"/>
      <c r="P13" s="5" t="s">
        <v>45</v>
      </c>
    </row>
    <row r="14" spans="1:16" x14ac:dyDescent="0.3">
      <c r="A14" s="40"/>
      <c r="B14" s="43"/>
      <c r="C14" s="41"/>
      <c r="D14" s="41"/>
      <c r="E14" s="9"/>
      <c r="F14" s="9">
        <f>+I14+J14+K14+N14-H14</f>
        <v>0</v>
      </c>
      <c r="G14" s="9">
        <f>+G13+E14-F14</f>
        <v>13700</v>
      </c>
      <c r="H14" s="42"/>
      <c r="I14" s="44"/>
      <c r="J14" s="44"/>
      <c r="K14" s="44"/>
      <c r="L14" s="45"/>
      <c r="M14" s="35" t="str">
        <f>+IF(L14="","",VLOOKUP(L14,Sheet2!$A$2:$B$6,2,0))</f>
        <v/>
      </c>
      <c r="N14" s="46"/>
      <c r="O14" s="8">
        <f t="shared" ref="O14:O26" si="0">SUM(E14:F14)</f>
        <v>0</v>
      </c>
      <c r="P14" s="5" t="str">
        <f t="shared" ref="P14:P26" si="1">IF(AND(O14&lt;=0,O14&lt;=0),"HIDE","UNHIDE")</f>
        <v>HIDE</v>
      </c>
    </row>
    <row r="15" spans="1:16" x14ac:dyDescent="0.3">
      <c r="A15" s="40"/>
      <c r="B15" s="43"/>
      <c r="C15" s="41"/>
      <c r="D15" s="41"/>
      <c r="E15" s="9"/>
      <c r="F15" s="9">
        <f t="shared" ref="F15:F20" si="2">+I15+J15+K15+N15-H15</f>
        <v>0</v>
      </c>
      <c r="G15" s="9">
        <f t="shared" ref="G15:G20" si="3">+G14+E15-F15</f>
        <v>13700</v>
      </c>
      <c r="H15" s="42"/>
      <c r="I15" s="44"/>
      <c r="J15" s="44"/>
      <c r="K15" s="44"/>
      <c r="L15" s="45"/>
      <c r="M15" s="35" t="str">
        <f>+IF(L15="","",VLOOKUP(L15,Sheet2!$A$2:$B$6,2,0))</f>
        <v/>
      </c>
      <c r="N15" s="46"/>
      <c r="O15" s="8">
        <f t="shared" si="0"/>
        <v>0</v>
      </c>
      <c r="P15" s="5" t="str">
        <f t="shared" si="1"/>
        <v>HIDE</v>
      </c>
    </row>
    <row r="16" spans="1:16" x14ac:dyDescent="0.3">
      <c r="A16" s="40"/>
      <c r="B16" s="43"/>
      <c r="C16" s="41"/>
      <c r="D16" s="41"/>
      <c r="E16" s="9"/>
      <c r="F16" s="9">
        <f t="shared" si="2"/>
        <v>0</v>
      </c>
      <c r="G16" s="9">
        <f t="shared" si="3"/>
        <v>13700</v>
      </c>
      <c r="H16" s="42"/>
      <c r="I16" s="44"/>
      <c r="J16" s="44"/>
      <c r="K16" s="44"/>
      <c r="L16" s="45"/>
      <c r="M16" s="35" t="str">
        <f>+IF(L16="","",VLOOKUP(L16,Sheet2!$A$2:$B$6,2,0))</f>
        <v/>
      </c>
      <c r="N16" s="46"/>
      <c r="O16" s="8">
        <f>SUM(E16:F16)</f>
        <v>0</v>
      </c>
      <c r="P16" s="5" t="str">
        <f>IF(AND(O16&lt;=0,O16&lt;=0),"HIDE","UNHIDE")</f>
        <v>HIDE</v>
      </c>
    </row>
    <row r="17" spans="1:18" x14ac:dyDescent="0.3">
      <c r="A17" s="40"/>
      <c r="B17" s="43"/>
      <c r="C17" s="41"/>
      <c r="D17" s="41"/>
      <c r="E17" s="9"/>
      <c r="F17" s="9">
        <f t="shared" si="2"/>
        <v>0</v>
      </c>
      <c r="G17" s="9">
        <f t="shared" si="3"/>
        <v>13700</v>
      </c>
      <c r="H17" s="42"/>
      <c r="I17" s="44"/>
      <c r="J17" s="44"/>
      <c r="K17" s="44"/>
      <c r="L17" s="45"/>
      <c r="M17" s="35" t="str">
        <f>+IF(L17="","",VLOOKUP(L17,Sheet2!$A$2:$B$6,2,0))</f>
        <v/>
      </c>
      <c r="N17" s="46"/>
      <c r="O17" s="8">
        <f>SUM(E17:F17)</f>
        <v>0</v>
      </c>
      <c r="P17" s="5" t="str">
        <f>IF(AND(O17&lt;=0,O17&lt;=0),"HIDE","UNHIDE")</f>
        <v>HIDE</v>
      </c>
    </row>
    <row r="18" spans="1:18" x14ac:dyDescent="0.3">
      <c r="A18" s="40"/>
      <c r="B18" s="43"/>
      <c r="C18" s="41"/>
      <c r="D18" s="41"/>
      <c r="E18" s="9"/>
      <c r="F18" s="9">
        <f t="shared" si="2"/>
        <v>0</v>
      </c>
      <c r="G18" s="9">
        <f t="shared" si="3"/>
        <v>13700</v>
      </c>
      <c r="H18" s="42"/>
      <c r="I18" s="44"/>
      <c r="J18" s="44"/>
      <c r="K18" s="44"/>
      <c r="L18" s="45"/>
      <c r="M18" s="35" t="str">
        <f>+IF(L18="","",VLOOKUP(L18,Sheet2!$A$2:$B$6,2,0))</f>
        <v/>
      </c>
      <c r="N18" s="46"/>
      <c r="O18" s="8">
        <f>SUM(E18:F18)</f>
        <v>0</v>
      </c>
      <c r="P18" s="5" t="str">
        <f>IF(AND(O18&lt;=0,O18&lt;=0),"HIDE","UNHIDE")</f>
        <v>HIDE</v>
      </c>
    </row>
    <row r="19" spans="1:18" x14ac:dyDescent="0.3">
      <c r="A19" s="40"/>
      <c r="B19" s="43"/>
      <c r="C19" s="41"/>
      <c r="D19" s="41"/>
      <c r="E19" s="9"/>
      <c r="F19" s="9">
        <f t="shared" si="2"/>
        <v>0</v>
      </c>
      <c r="G19" s="9">
        <f t="shared" si="3"/>
        <v>13700</v>
      </c>
      <c r="H19" s="42"/>
      <c r="I19" s="44"/>
      <c r="J19" s="44"/>
      <c r="K19" s="44"/>
      <c r="L19" s="45"/>
      <c r="M19" s="35" t="str">
        <f>+IF(L19="","",VLOOKUP(L19,Sheet2!$A$2:$B$6,2,0))</f>
        <v/>
      </c>
      <c r="N19" s="46"/>
      <c r="O19" s="8">
        <f t="shared" si="0"/>
        <v>0</v>
      </c>
      <c r="P19" s="5" t="str">
        <f t="shared" si="1"/>
        <v>HIDE</v>
      </c>
    </row>
    <row r="20" spans="1:18" x14ac:dyDescent="0.3">
      <c r="A20" s="40"/>
      <c r="B20" s="43"/>
      <c r="C20" s="41"/>
      <c r="D20" s="41"/>
      <c r="E20" s="9"/>
      <c r="F20" s="9">
        <f t="shared" si="2"/>
        <v>0</v>
      </c>
      <c r="G20" s="9">
        <f t="shared" si="3"/>
        <v>13700</v>
      </c>
      <c r="H20" s="42"/>
      <c r="I20" s="44"/>
      <c r="J20" s="44"/>
      <c r="K20" s="44"/>
      <c r="L20" s="45"/>
      <c r="M20" s="34" t="str">
        <f>+IF(L20="","",VLOOKUP(L20,Sheet2!$A$2:$B$6,2,0))</f>
        <v/>
      </c>
      <c r="N20" s="46"/>
      <c r="O20" s="8">
        <f t="shared" si="0"/>
        <v>0</v>
      </c>
      <c r="P20" s="5" t="str">
        <f t="shared" si="1"/>
        <v>HIDE</v>
      </c>
    </row>
    <row r="21" spans="1:18" x14ac:dyDescent="0.3">
      <c r="A21" s="117"/>
      <c r="B21" s="118"/>
      <c r="C21" s="118"/>
      <c r="D21" s="118"/>
      <c r="E21" s="118"/>
      <c r="F21" s="118"/>
      <c r="G21" s="118"/>
      <c r="H21" s="118"/>
      <c r="I21" s="118"/>
      <c r="J21" s="118"/>
      <c r="K21" s="119"/>
      <c r="L21" s="114" t="s">
        <v>6</v>
      </c>
      <c r="M21" s="115"/>
      <c r="N21" s="116"/>
      <c r="O21" s="8"/>
      <c r="P21" s="5" t="s">
        <v>45</v>
      </c>
    </row>
    <row r="22" spans="1:18" x14ac:dyDescent="0.3">
      <c r="A22" s="120"/>
      <c r="B22" s="121"/>
      <c r="C22" s="121"/>
      <c r="D22" s="121"/>
      <c r="E22" s="121"/>
      <c r="F22" s="121"/>
      <c r="G22" s="121"/>
      <c r="H22" s="121"/>
      <c r="I22" s="121"/>
      <c r="J22" s="121"/>
      <c r="K22" s="122"/>
      <c r="L22" s="36" t="s">
        <v>20</v>
      </c>
      <c r="M22" s="36" t="s">
        <v>21</v>
      </c>
      <c r="N22" s="36" t="s">
        <v>2</v>
      </c>
      <c r="O22" s="8"/>
      <c r="P22" s="5" t="s">
        <v>45</v>
      </c>
    </row>
    <row r="23" spans="1:18" ht="25.5" x14ac:dyDescent="0.3">
      <c r="A23" s="120"/>
      <c r="B23" s="121"/>
      <c r="C23" s="121"/>
      <c r="D23" s="121"/>
      <c r="E23" s="121"/>
      <c r="F23" s="121"/>
      <c r="G23" s="121"/>
      <c r="H23" s="121"/>
      <c r="I23" s="121"/>
      <c r="J23" s="121"/>
      <c r="K23" s="122"/>
      <c r="L23" s="33" t="s">
        <v>16</v>
      </c>
      <c r="M23" s="34" t="str">
        <f>+IF(L23="","",VLOOKUP(L23,Sheet2!$A$2:$B$6,2,0))</f>
        <v>5020101000</v>
      </c>
      <c r="N23" s="10">
        <f>+SUMIF($M$14:$M$20,M23,$N$14:$N$20)</f>
        <v>0</v>
      </c>
      <c r="O23" s="8">
        <f t="shared" si="0"/>
        <v>0</v>
      </c>
      <c r="P23" s="5" t="str">
        <f t="shared" si="1"/>
        <v>HIDE</v>
      </c>
      <c r="R23" s="38"/>
    </row>
    <row r="24" spans="1:18" x14ac:dyDescent="0.3">
      <c r="A24" s="120"/>
      <c r="B24" s="121"/>
      <c r="C24" s="121"/>
      <c r="D24" s="121"/>
      <c r="E24" s="121"/>
      <c r="F24" s="121"/>
      <c r="G24" s="121"/>
      <c r="H24" s="121"/>
      <c r="I24" s="121"/>
      <c r="J24" s="121"/>
      <c r="K24" s="122"/>
      <c r="L24" s="33" t="s">
        <v>41</v>
      </c>
      <c r="M24" s="34" t="str">
        <f>+IF(L24="","",VLOOKUP(L24,Sheet2!$A$2:$B$6,2,0))</f>
        <v>5021299000</v>
      </c>
      <c r="N24" s="10">
        <f>+SUMIF($M$14:$M$20,M24,$N$14:$N$20)</f>
        <v>0</v>
      </c>
      <c r="O24" s="8">
        <f t="shared" si="0"/>
        <v>0</v>
      </c>
      <c r="P24" s="5" t="str">
        <f t="shared" si="1"/>
        <v>HIDE</v>
      </c>
    </row>
    <row r="25" spans="1:18" ht="25.5" x14ac:dyDescent="0.3">
      <c r="A25" s="120"/>
      <c r="B25" s="121"/>
      <c r="C25" s="121"/>
      <c r="D25" s="121"/>
      <c r="E25" s="121"/>
      <c r="F25" s="121"/>
      <c r="G25" s="121"/>
      <c r="H25" s="121"/>
      <c r="I25" s="121"/>
      <c r="J25" s="121"/>
      <c r="K25" s="122"/>
      <c r="L25" s="33" t="s">
        <v>43</v>
      </c>
      <c r="M25" s="34" t="str">
        <f>+IF(L25="","",VLOOKUP(L25,Sheet2!$A$2:$B$6,2,0))</f>
        <v>5029999000</v>
      </c>
      <c r="N25" s="10">
        <f>+SUMIF($M$14:$M$20,M25,$N$14:$N$20)</f>
        <v>0</v>
      </c>
      <c r="O25" s="8">
        <f t="shared" si="0"/>
        <v>0</v>
      </c>
      <c r="P25" s="5" t="str">
        <f t="shared" si="1"/>
        <v>HIDE</v>
      </c>
    </row>
    <row r="26" spans="1:18" x14ac:dyDescent="0.3">
      <c r="A26" s="123"/>
      <c r="B26" s="124"/>
      <c r="C26" s="124"/>
      <c r="D26" s="124"/>
      <c r="E26" s="124"/>
      <c r="F26" s="124"/>
      <c r="G26" s="124"/>
      <c r="H26" s="124"/>
      <c r="I26" s="124"/>
      <c r="J26" s="124"/>
      <c r="K26" s="125"/>
      <c r="L26" s="33"/>
      <c r="M26" s="34" t="str">
        <f>+IF(L26="","",VLOOKUP(L26,Sheet2!$A$2:$B$6,2,0))</f>
        <v/>
      </c>
      <c r="N26" s="10"/>
      <c r="O26" s="8">
        <f t="shared" si="0"/>
        <v>0</v>
      </c>
      <c r="P26" s="5" t="str">
        <f t="shared" si="1"/>
        <v>HIDE</v>
      </c>
    </row>
    <row r="27" spans="1:18" s="22" customFormat="1" x14ac:dyDescent="0.3">
      <c r="A27" s="134" t="s">
        <v>22</v>
      </c>
      <c r="B27" s="135"/>
      <c r="C27" s="135"/>
      <c r="D27" s="136"/>
      <c r="E27" s="17">
        <f>SUM(E13:E20)</f>
        <v>13700</v>
      </c>
      <c r="F27" s="17">
        <f>SUM(F13:F20)</f>
        <v>0</v>
      </c>
      <c r="G27" s="18">
        <f>+G20</f>
        <v>13700</v>
      </c>
      <c r="H27" s="17">
        <f>SUM(H13:H20)</f>
        <v>0</v>
      </c>
      <c r="I27" s="17">
        <f>SUM(I13:I20)</f>
        <v>0</v>
      </c>
      <c r="J27" s="17">
        <f>SUM(J13:J20)</f>
        <v>0</v>
      </c>
      <c r="K27" s="17">
        <f>SUM(K13:K20)</f>
        <v>0</v>
      </c>
      <c r="L27" s="132" t="s">
        <v>22</v>
      </c>
      <c r="M27" s="133"/>
      <c r="N27" s="19">
        <f>SUM(N23:N26)</f>
        <v>0</v>
      </c>
      <c r="O27" s="20"/>
      <c r="P27" s="21"/>
    </row>
    <row r="28" spans="1:18" x14ac:dyDescent="0.3">
      <c r="A28" s="23"/>
      <c r="B28" s="24"/>
      <c r="C28" s="24"/>
      <c r="D28" s="24"/>
      <c r="E28" s="25"/>
      <c r="F28" s="25"/>
      <c r="G28" s="26"/>
      <c r="H28" s="29"/>
      <c r="I28" s="25"/>
      <c r="J28" s="25"/>
      <c r="K28" s="25"/>
      <c r="L28" s="24"/>
      <c r="M28" s="24"/>
      <c r="N28" s="30"/>
    </row>
    <row r="29" spans="1:18" x14ac:dyDescent="0.3">
      <c r="A29" s="23" t="s">
        <v>31</v>
      </c>
      <c r="B29" s="24"/>
      <c r="C29" s="24"/>
      <c r="D29" s="24"/>
      <c r="E29" s="27"/>
      <c r="F29" s="27"/>
      <c r="G29" s="28"/>
      <c r="H29" s="23" t="s">
        <v>32</v>
      </c>
      <c r="I29" s="24"/>
      <c r="J29" s="24"/>
      <c r="K29" s="24"/>
      <c r="L29" s="24"/>
      <c r="M29" s="24"/>
      <c r="N29" s="30"/>
      <c r="P29" s="8"/>
    </row>
    <row r="30" spans="1:18" x14ac:dyDescent="0.3">
      <c r="A30" s="23"/>
      <c r="B30" s="24"/>
      <c r="C30" s="24"/>
      <c r="D30" s="24"/>
      <c r="E30" s="27"/>
      <c r="F30" s="27"/>
      <c r="G30" s="28"/>
      <c r="H30" s="23"/>
      <c r="I30" s="24"/>
      <c r="J30" s="24"/>
      <c r="K30" s="24"/>
      <c r="L30" s="24"/>
      <c r="M30" s="24"/>
      <c r="N30" s="30"/>
    </row>
    <row r="31" spans="1:18" x14ac:dyDescent="0.3">
      <c r="A31" s="23"/>
      <c r="B31" s="24"/>
      <c r="C31" s="24"/>
      <c r="D31" s="24"/>
      <c r="E31" s="27"/>
      <c r="F31" s="27"/>
      <c r="G31" s="28"/>
      <c r="H31" s="23"/>
      <c r="I31" s="24"/>
      <c r="J31" s="24"/>
      <c r="K31" s="24"/>
      <c r="L31" s="24"/>
      <c r="M31" s="24"/>
      <c r="N31" s="30"/>
    </row>
    <row r="32" spans="1:18" x14ac:dyDescent="0.3">
      <c r="A32" s="126">
        <f>+L3</f>
        <v>0</v>
      </c>
      <c r="B32" s="127"/>
      <c r="C32" s="127"/>
      <c r="D32" s="127"/>
      <c r="E32" s="127"/>
      <c r="F32" s="127"/>
      <c r="G32" s="128"/>
      <c r="H32" s="23"/>
      <c r="I32" s="127" t="s">
        <v>34</v>
      </c>
      <c r="J32" s="127"/>
      <c r="K32" s="127"/>
      <c r="L32" s="127"/>
      <c r="M32" s="127"/>
      <c r="N32" s="128"/>
    </row>
    <row r="33" spans="1:14" x14ac:dyDescent="0.3">
      <c r="A33" s="129">
        <f>+L4</f>
        <v>0</v>
      </c>
      <c r="B33" s="130"/>
      <c r="C33" s="130"/>
      <c r="D33" s="130"/>
      <c r="E33" s="130"/>
      <c r="F33" s="130"/>
      <c r="G33" s="131"/>
      <c r="H33" s="23"/>
      <c r="I33" s="130" t="s">
        <v>35</v>
      </c>
      <c r="J33" s="130"/>
      <c r="K33" s="130"/>
      <c r="L33" s="130"/>
      <c r="M33" s="130"/>
      <c r="N33" s="131"/>
    </row>
    <row r="34" spans="1:14" x14ac:dyDescent="0.3">
      <c r="A34" s="110" t="s">
        <v>30</v>
      </c>
      <c r="B34" s="111"/>
      <c r="C34" s="111"/>
      <c r="D34" s="111"/>
      <c r="E34" s="111"/>
      <c r="F34" s="111"/>
      <c r="G34" s="112"/>
      <c r="H34" s="31"/>
      <c r="I34" s="111" t="s">
        <v>33</v>
      </c>
      <c r="J34" s="111"/>
      <c r="K34" s="111"/>
      <c r="L34" s="111"/>
      <c r="M34" s="111"/>
      <c r="N34" s="112"/>
    </row>
  </sheetData>
  <sheetProtection password="AD9F" sheet="1" objects="1" scenarios="1" selectLockedCells="1"/>
  <autoFilter ref="P10:P27"/>
  <mergeCells count="25">
    <mergeCell ref="P10:P11"/>
    <mergeCell ref="L11:N11"/>
    <mergeCell ref="A34:G34"/>
    <mergeCell ref="I34:N34"/>
    <mergeCell ref="L3:N3"/>
    <mergeCell ref="L21:N21"/>
    <mergeCell ref="A21:K26"/>
    <mergeCell ref="A32:G32"/>
    <mergeCell ref="A33:G33"/>
    <mergeCell ref="I32:N32"/>
    <mergeCell ref="I33:N33"/>
    <mergeCell ref="L27:M27"/>
    <mergeCell ref="A27:D27"/>
    <mergeCell ref="A1:N1"/>
    <mergeCell ref="A2:N2"/>
    <mergeCell ref="L4:N4"/>
    <mergeCell ref="L5:N5"/>
    <mergeCell ref="A10:A12"/>
    <mergeCell ref="D10:D12"/>
    <mergeCell ref="E11:G11"/>
    <mergeCell ref="B10:B12"/>
    <mergeCell ref="C10:C12"/>
    <mergeCell ref="E10:G10"/>
    <mergeCell ref="H10:H11"/>
    <mergeCell ref="I10:N10"/>
  </mergeCells>
  <printOptions horizontalCentered="1"/>
  <pageMargins left="0.2" right="1.2" top="0.75" bottom="0.75" header="0.3" footer="0.3"/>
  <pageSetup paperSize="5" scale="79" orientation="landscape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Sheet2!$A$4:$A$6</xm:f>
          </x14:formula1>
          <xm:sqref>L13:L20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A4" sqref="A4:A6"/>
    </sheetView>
  </sheetViews>
  <sheetFormatPr defaultRowHeight="12.75" x14ac:dyDescent="0.2"/>
  <cols>
    <col min="1" max="1" width="47" bestFit="1" customWidth="1"/>
    <col min="2" max="2" width="10.42578125" customWidth="1"/>
  </cols>
  <sheetData>
    <row r="1" spans="1:2" ht="13.5" x14ac:dyDescent="0.25">
      <c r="A1" s="16" t="s">
        <v>38</v>
      </c>
      <c r="B1" t="s">
        <v>39</v>
      </c>
    </row>
    <row r="2" spans="1:2" ht="13.5" x14ac:dyDescent="0.25">
      <c r="A2" s="16" t="s">
        <v>17</v>
      </c>
      <c r="B2" t="s">
        <v>37</v>
      </c>
    </row>
    <row r="3" spans="1:2" ht="13.5" x14ac:dyDescent="0.25">
      <c r="A3" s="16" t="s">
        <v>18</v>
      </c>
      <c r="B3" t="s">
        <v>40</v>
      </c>
    </row>
    <row r="4" spans="1:2" ht="13.5" x14ac:dyDescent="0.25">
      <c r="A4" s="16" t="s">
        <v>16</v>
      </c>
      <c r="B4" t="s">
        <v>36</v>
      </c>
    </row>
    <row r="5" spans="1:2" ht="13.5" x14ac:dyDescent="0.25">
      <c r="A5" s="16" t="s">
        <v>41</v>
      </c>
      <c r="B5" t="s">
        <v>42</v>
      </c>
    </row>
    <row r="6" spans="1:2" ht="13.5" x14ac:dyDescent="0.25">
      <c r="A6" s="16" t="s">
        <v>43</v>
      </c>
      <c r="B6" t="s">
        <v>44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workbookViewId="0">
      <selection activeCell="A7" sqref="A7:D10"/>
    </sheetView>
  </sheetViews>
  <sheetFormatPr defaultRowHeight="15.75" x14ac:dyDescent="0.25"/>
  <cols>
    <col min="1" max="1" width="21.7109375" style="49" customWidth="1"/>
    <col min="2" max="2" width="9.28515625" style="49" customWidth="1"/>
    <col min="3" max="3" width="13" style="49" customWidth="1"/>
    <col min="4" max="4" width="21.5703125" style="49" customWidth="1"/>
    <col min="5" max="5" width="17.140625" style="49" customWidth="1"/>
    <col min="6" max="6" width="16.42578125" style="49" customWidth="1"/>
    <col min="7" max="7" width="9.140625" style="49"/>
    <col min="8" max="8" width="11.5703125" style="49" bestFit="1" customWidth="1"/>
    <col min="9" max="16384" width="9.140625" style="49"/>
  </cols>
  <sheetData>
    <row r="1" spans="1:6" ht="20.25" x14ac:dyDescent="0.3">
      <c r="A1" s="139" t="s">
        <v>46</v>
      </c>
      <c r="B1" s="140"/>
      <c r="C1" s="140"/>
      <c r="D1" s="141"/>
      <c r="E1" s="47" t="s">
        <v>47</v>
      </c>
      <c r="F1" s="48"/>
    </row>
    <row r="2" spans="1:6" x14ac:dyDescent="0.25">
      <c r="A2" s="142" t="s">
        <v>48</v>
      </c>
      <c r="B2" s="143"/>
      <c r="C2" s="143"/>
      <c r="D2" s="144"/>
      <c r="E2" s="50" t="s">
        <v>33</v>
      </c>
      <c r="F2" s="51"/>
    </row>
    <row r="3" spans="1:6" x14ac:dyDescent="0.25">
      <c r="A3" s="145" t="s">
        <v>49</v>
      </c>
      <c r="B3" s="146"/>
      <c r="C3" s="146"/>
      <c r="D3" s="147"/>
      <c r="E3" s="52" t="s">
        <v>50</v>
      </c>
      <c r="F3" s="53"/>
    </row>
    <row r="4" spans="1:6" ht="17.25" thickBot="1" x14ac:dyDescent="0.35">
      <c r="A4" s="148" t="s">
        <v>51</v>
      </c>
      <c r="B4" s="149"/>
      <c r="C4" s="149"/>
      <c r="D4" s="150"/>
      <c r="E4" s="54" t="s">
        <v>52</v>
      </c>
      <c r="F4" s="55"/>
    </row>
    <row r="5" spans="1:6" ht="21" thickBot="1" x14ac:dyDescent="0.35">
      <c r="A5" s="151" t="s">
        <v>53</v>
      </c>
      <c r="B5" s="152"/>
      <c r="C5" s="152"/>
      <c r="D5" s="152"/>
      <c r="E5" s="153" t="s">
        <v>2</v>
      </c>
      <c r="F5" s="154"/>
    </row>
    <row r="6" spans="1:6" x14ac:dyDescent="0.25">
      <c r="A6" s="52"/>
      <c r="B6" s="56"/>
      <c r="C6" s="56"/>
      <c r="D6" s="57"/>
      <c r="E6" s="155"/>
      <c r="F6" s="156"/>
    </row>
    <row r="7" spans="1:6" ht="15.75" customHeight="1" x14ac:dyDescent="0.25">
      <c r="A7" s="157" t="s">
        <v>64</v>
      </c>
      <c r="B7" s="158"/>
      <c r="C7" s="158"/>
      <c r="D7" s="159"/>
      <c r="E7" s="160"/>
      <c r="F7" s="147"/>
    </row>
    <row r="8" spans="1:6" x14ac:dyDescent="0.25">
      <c r="A8" s="157"/>
      <c r="B8" s="158"/>
      <c r="C8" s="158"/>
      <c r="D8" s="159"/>
      <c r="E8" s="160"/>
      <c r="F8" s="147"/>
    </row>
    <row r="9" spans="1:6" x14ac:dyDescent="0.25">
      <c r="A9" s="157"/>
      <c r="B9" s="158"/>
      <c r="C9" s="158"/>
      <c r="D9" s="159"/>
      <c r="E9" s="160"/>
      <c r="F9" s="147"/>
    </row>
    <row r="10" spans="1:6" ht="69" customHeight="1" x14ac:dyDescent="0.35">
      <c r="A10" s="157"/>
      <c r="B10" s="158"/>
      <c r="C10" s="158"/>
      <c r="D10" s="159"/>
      <c r="E10" s="161">
        <f>+CDR!F27</f>
        <v>0</v>
      </c>
      <c r="F10" s="162"/>
    </row>
    <row r="11" spans="1:6" x14ac:dyDescent="0.25">
      <c r="A11" s="58"/>
      <c r="B11" s="59"/>
      <c r="C11" s="60"/>
      <c r="D11" s="61"/>
      <c r="E11" s="160"/>
      <c r="F11" s="147"/>
    </row>
    <row r="12" spans="1:6" x14ac:dyDescent="0.25">
      <c r="A12" s="62"/>
      <c r="B12" s="63"/>
      <c r="C12" s="64"/>
      <c r="D12" s="65"/>
      <c r="E12" s="160"/>
      <c r="F12" s="147"/>
    </row>
    <row r="13" spans="1:6" x14ac:dyDescent="0.25">
      <c r="A13" s="62"/>
      <c r="B13" s="63"/>
      <c r="C13" s="64"/>
      <c r="D13" s="65"/>
      <c r="E13" s="160"/>
      <c r="F13" s="147"/>
    </row>
    <row r="14" spans="1:6" x14ac:dyDescent="0.25">
      <c r="A14" s="62"/>
      <c r="B14" s="63"/>
      <c r="C14" s="64"/>
      <c r="D14" s="65"/>
      <c r="E14" s="160"/>
      <c r="F14" s="147"/>
    </row>
    <row r="15" spans="1:6" x14ac:dyDescent="0.25">
      <c r="A15" s="66" t="s">
        <v>54</v>
      </c>
      <c r="B15" s="163" t="s">
        <v>67</v>
      </c>
      <c r="C15" s="163"/>
      <c r="D15" s="67"/>
      <c r="E15" s="160"/>
      <c r="F15" s="147"/>
    </row>
    <row r="16" spans="1:6" x14ac:dyDescent="0.25">
      <c r="A16" s="68" t="s">
        <v>55</v>
      </c>
      <c r="B16" s="164">
        <v>13700</v>
      </c>
      <c r="C16" s="164"/>
      <c r="D16" s="67"/>
      <c r="E16" s="160"/>
      <c r="F16" s="147"/>
    </row>
    <row r="17" spans="1:6" x14ac:dyDescent="0.25">
      <c r="A17" s="68" t="s">
        <v>33</v>
      </c>
      <c r="B17" s="165">
        <v>42970</v>
      </c>
      <c r="C17" s="165"/>
      <c r="D17" s="67"/>
      <c r="E17" s="160"/>
      <c r="F17" s="147"/>
    </row>
    <row r="18" spans="1:6" x14ac:dyDescent="0.25">
      <c r="A18" s="68"/>
      <c r="B18" s="69"/>
      <c r="C18" s="70"/>
      <c r="D18" s="67"/>
      <c r="E18" s="160"/>
      <c r="F18" s="147"/>
    </row>
    <row r="19" spans="1:6" ht="15.75" customHeight="1" x14ac:dyDescent="0.25">
      <c r="A19" s="66"/>
      <c r="B19" s="71"/>
      <c r="C19" s="70"/>
      <c r="D19" s="67"/>
      <c r="E19" s="160"/>
      <c r="F19" s="147"/>
    </row>
    <row r="20" spans="1:6" x14ac:dyDescent="0.25">
      <c r="A20" s="72"/>
      <c r="B20" s="69"/>
      <c r="C20" s="70"/>
      <c r="D20" s="73"/>
      <c r="E20" s="160"/>
      <c r="F20" s="147"/>
    </row>
    <row r="21" spans="1:6" x14ac:dyDescent="0.25">
      <c r="A21" s="74"/>
      <c r="B21" s="75"/>
      <c r="C21" s="75"/>
      <c r="D21" s="76"/>
      <c r="E21" s="160"/>
      <c r="F21" s="147"/>
    </row>
    <row r="22" spans="1:6" x14ac:dyDescent="0.25">
      <c r="A22" s="72"/>
      <c r="B22" s="69"/>
      <c r="C22" s="77"/>
      <c r="D22" s="73"/>
      <c r="E22" s="160"/>
      <c r="F22" s="147"/>
    </row>
    <row r="23" spans="1:6" x14ac:dyDescent="0.25">
      <c r="A23" s="68"/>
      <c r="B23" s="78"/>
      <c r="C23" s="61"/>
      <c r="D23" s="78"/>
      <c r="E23" s="160"/>
      <c r="F23" s="147"/>
    </row>
    <row r="24" spans="1:6" x14ac:dyDescent="0.25">
      <c r="A24" s="68"/>
      <c r="B24" s="78"/>
      <c r="C24" s="61"/>
      <c r="D24" s="78"/>
      <c r="E24" s="160"/>
      <c r="F24" s="147"/>
    </row>
    <row r="25" spans="1:6" ht="16.5" thickBot="1" x14ac:dyDescent="0.3">
      <c r="A25" s="54"/>
      <c r="B25" s="79"/>
      <c r="C25" s="79"/>
      <c r="D25" s="79"/>
      <c r="E25" s="166"/>
      <c r="F25" s="167"/>
    </row>
    <row r="26" spans="1:6" ht="23.25" customHeight="1" x14ac:dyDescent="0.25">
      <c r="A26" s="52" t="s">
        <v>56</v>
      </c>
      <c r="B26" s="56"/>
      <c r="C26" s="56"/>
      <c r="D26" s="56"/>
      <c r="E26" s="168">
        <f>E10</f>
        <v>0</v>
      </c>
      <c r="F26" s="169"/>
    </row>
    <row r="27" spans="1:6" ht="23.25" customHeight="1" x14ac:dyDescent="0.25">
      <c r="A27" s="80" t="s">
        <v>57</v>
      </c>
      <c r="B27" s="81"/>
      <c r="C27" s="81"/>
      <c r="D27" s="82"/>
      <c r="E27" s="170">
        <f>B16</f>
        <v>13700</v>
      </c>
      <c r="F27" s="171"/>
    </row>
    <row r="28" spans="1:6" ht="23.25" customHeight="1" x14ac:dyDescent="0.25">
      <c r="A28" s="83" t="s">
        <v>58</v>
      </c>
      <c r="B28" s="84"/>
      <c r="C28" s="84"/>
      <c r="D28" s="85"/>
      <c r="E28" s="170">
        <f>IF(E27-E26&gt;1,E27-E26,0)</f>
        <v>13700</v>
      </c>
      <c r="F28" s="171"/>
    </row>
    <row r="29" spans="1:6" ht="23.25" customHeight="1" x14ac:dyDescent="0.25">
      <c r="A29" s="50" t="s">
        <v>59</v>
      </c>
      <c r="B29" s="86"/>
      <c r="C29" s="86"/>
      <c r="D29" s="86"/>
      <c r="E29" s="170">
        <f>IF(E26-E27&lt;1,0,E26-E27)</f>
        <v>0</v>
      </c>
      <c r="F29" s="171"/>
    </row>
    <row r="30" spans="1:6" x14ac:dyDescent="0.25">
      <c r="A30" s="178" t="s">
        <v>60</v>
      </c>
      <c r="B30" s="179"/>
      <c r="C30" s="182" t="s">
        <v>61</v>
      </c>
      <c r="D30" s="179"/>
      <c r="E30" s="182" t="s">
        <v>62</v>
      </c>
      <c r="F30" s="184"/>
    </row>
    <row r="31" spans="1:6" ht="23.25" customHeight="1" x14ac:dyDescent="0.25">
      <c r="A31" s="180"/>
      <c r="B31" s="181"/>
      <c r="C31" s="183"/>
      <c r="D31" s="181"/>
      <c r="E31" s="183"/>
      <c r="F31" s="185"/>
    </row>
    <row r="32" spans="1:6" x14ac:dyDescent="0.25">
      <c r="A32" s="87"/>
      <c r="B32" s="88"/>
      <c r="C32" s="89"/>
      <c r="D32" s="88"/>
      <c r="E32" s="89"/>
      <c r="F32" s="90"/>
    </row>
    <row r="33" spans="1:6" x14ac:dyDescent="0.25">
      <c r="A33" s="87"/>
      <c r="B33" s="88"/>
      <c r="C33" s="89"/>
      <c r="D33" s="88"/>
      <c r="E33" s="89"/>
      <c r="F33" s="90"/>
    </row>
    <row r="34" spans="1:6" x14ac:dyDescent="0.25">
      <c r="A34" s="87"/>
      <c r="B34" s="88"/>
      <c r="C34" s="89"/>
      <c r="D34" s="88"/>
      <c r="E34" s="89"/>
      <c r="F34" s="90"/>
    </row>
    <row r="35" spans="1:6" x14ac:dyDescent="0.25">
      <c r="A35" s="186">
        <f>+CDR!A32</f>
        <v>0</v>
      </c>
      <c r="B35" s="187"/>
      <c r="C35" s="188" t="s">
        <v>93</v>
      </c>
      <c r="D35" s="187"/>
      <c r="E35" s="189" t="s">
        <v>34</v>
      </c>
      <c r="F35" s="190"/>
    </row>
    <row r="36" spans="1:6" x14ac:dyDescent="0.25">
      <c r="A36" s="172">
        <f>+CDR!A33</f>
        <v>0</v>
      </c>
      <c r="B36" s="173"/>
      <c r="C36" s="174" t="s">
        <v>94</v>
      </c>
      <c r="D36" s="175"/>
      <c r="E36" s="176" t="s">
        <v>35</v>
      </c>
      <c r="F36" s="177"/>
    </row>
    <row r="37" spans="1:6" x14ac:dyDescent="0.25">
      <c r="A37" s="91"/>
      <c r="B37" s="92"/>
      <c r="C37" s="137" t="s">
        <v>95</v>
      </c>
      <c r="D37" s="138"/>
      <c r="E37" s="89" t="s">
        <v>63</v>
      </c>
      <c r="F37" s="53"/>
    </row>
    <row r="38" spans="1:6" ht="16.5" thickBot="1" x14ac:dyDescent="0.3">
      <c r="A38" s="54"/>
      <c r="B38" s="93"/>
      <c r="C38" s="79"/>
      <c r="D38" s="93"/>
      <c r="E38" s="79"/>
      <c r="F38" s="55"/>
    </row>
  </sheetData>
  <sheetProtection password="AD9F" sheet="1" objects="1" scenarios="1" selectLockedCells="1"/>
  <mergeCells count="44">
    <mergeCell ref="E25:F25"/>
    <mergeCell ref="E26:F26"/>
    <mergeCell ref="E27:F27"/>
    <mergeCell ref="E28:F28"/>
    <mergeCell ref="A36:B36"/>
    <mergeCell ref="C36:D36"/>
    <mergeCell ref="E36:F36"/>
    <mergeCell ref="E29:F29"/>
    <mergeCell ref="A30:B31"/>
    <mergeCell ref="C30:D31"/>
    <mergeCell ref="E30:F31"/>
    <mergeCell ref="A35:B35"/>
    <mergeCell ref="C35:D35"/>
    <mergeCell ref="E35:F35"/>
    <mergeCell ref="E20:F20"/>
    <mergeCell ref="E21:F21"/>
    <mergeCell ref="E22:F22"/>
    <mergeCell ref="E23:F23"/>
    <mergeCell ref="E24:F24"/>
    <mergeCell ref="E16:F16"/>
    <mergeCell ref="B17:C17"/>
    <mergeCell ref="E17:F17"/>
    <mergeCell ref="E18:F18"/>
    <mergeCell ref="E19:F19"/>
    <mergeCell ref="E11:F11"/>
    <mergeCell ref="E12:F12"/>
    <mergeCell ref="E13:F13"/>
    <mergeCell ref="E14:F14"/>
    <mergeCell ref="B15:C15"/>
    <mergeCell ref="E15:F15"/>
    <mergeCell ref="E5:F5"/>
    <mergeCell ref="E6:F6"/>
    <mergeCell ref="A7:D10"/>
    <mergeCell ref="E7:F7"/>
    <mergeCell ref="E8:F8"/>
    <mergeCell ref="E9:F9"/>
    <mergeCell ref="E10:F10"/>
    <mergeCell ref="C37:D37"/>
    <mergeCell ref="A1:D1"/>
    <mergeCell ref="A2:D2"/>
    <mergeCell ref="A3:D3"/>
    <mergeCell ref="A4:D4"/>
    <mergeCell ref="A5:D5"/>
    <mergeCell ref="B16:C16"/>
  </mergeCells>
  <pageMargins left="0.2" right="0.25" top="0.75" bottom="0.7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30"/>
  <sheetViews>
    <sheetView topLeftCell="A10" workbookViewId="0">
      <selection activeCell="A28" sqref="A28"/>
    </sheetView>
  </sheetViews>
  <sheetFormatPr defaultRowHeight="12.75" x14ac:dyDescent="0.2"/>
  <cols>
    <col min="1" max="1" width="75.7109375" customWidth="1"/>
  </cols>
  <sheetData>
    <row r="2" spans="1:1" ht="25.5" x14ac:dyDescent="0.2">
      <c r="A2" s="94" t="s">
        <v>68</v>
      </c>
    </row>
    <row r="3" spans="1:1" ht="25.5" x14ac:dyDescent="0.2">
      <c r="A3" s="94" t="s">
        <v>69</v>
      </c>
    </row>
    <row r="4" spans="1:1" ht="25.5" x14ac:dyDescent="0.2">
      <c r="A4" s="96"/>
    </row>
    <row r="5" spans="1:1" ht="15" x14ac:dyDescent="0.2">
      <c r="A5" s="95" t="s">
        <v>70</v>
      </c>
    </row>
    <row r="6" spans="1:1" ht="15" x14ac:dyDescent="0.2">
      <c r="A6" s="97"/>
    </row>
    <row r="7" spans="1:1" ht="15.75" x14ac:dyDescent="0.2">
      <c r="A7" s="98" t="s">
        <v>71</v>
      </c>
    </row>
    <row r="8" spans="1:1" ht="15.75" x14ac:dyDescent="0.2">
      <c r="A8" s="98" t="s">
        <v>72</v>
      </c>
    </row>
    <row r="9" spans="1:1" ht="15.75" x14ac:dyDescent="0.2">
      <c r="A9" s="98" t="s">
        <v>73</v>
      </c>
    </row>
    <row r="10" spans="1:1" ht="15.75" x14ac:dyDescent="0.2">
      <c r="A10" s="98" t="s">
        <v>74</v>
      </c>
    </row>
    <row r="11" spans="1:1" ht="15.75" x14ac:dyDescent="0.2">
      <c r="A11" s="98" t="s">
        <v>75</v>
      </c>
    </row>
    <row r="12" spans="1:1" ht="15.75" x14ac:dyDescent="0.2">
      <c r="A12" s="98" t="s">
        <v>85</v>
      </c>
    </row>
    <row r="13" spans="1:1" ht="15.75" x14ac:dyDescent="0.2">
      <c r="A13" s="98" t="s">
        <v>76</v>
      </c>
    </row>
    <row r="14" spans="1:1" ht="15.75" x14ac:dyDescent="0.2">
      <c r="A14" s="98" t="s">
        <v>77</v>
      </c>
    </row>
    <row r="15" spans="1:1" ht="15.75" x14ac:dyDescent="0.2">
      <c r="A15" s="98" t="s">
        <v>78</v>
      </c>
    </row>
    <row r="16" spans="1:1" ht="15.75" x14ac:dyDescent="0.2">
      <c r="A16" s="98" t="s">
        <v>79</v>
      </c>
    </row>
    <row r="17" spans="1:1" ht="15.75" x14ac:dyDescent="0.2">
      <c r="A17" s="98" t="s">
        <v>86</v>
      </c>
    </row>
    <row r="18" spans="1:1" ht="15.75" x14ac:dyDescent="0.2">
      <c r="A18" s="98" t="s">
        <v>87</v>
      </c>
    </row>
    <row r="19" spans="1:1" ht="15.75" x14ac:dyDescent="0.2">
      <c r="A19" s="98" t="s">
        <v>80</v>
      </c>
    </row>
    <row r="20" spans="1:1" ht="15.75" x14ac:dyDescent="0.2">
      <c r="A20" s="98" t="s">
        <v>81</v>
      </c>
    </row>
    <row r="21" spans="1:1" ht="15.75" x14ac:dyDescent="0.2">
      <c r="A21" s="98" t="s">
        <v>82</v>
      </c>
    </row>
    <row r="22" spans="1:1" ht="15.75" x14ac:dyDescent="0.2">
      <c r="A22" s="98" t="s">
        <v>88</v>
      </c>
    </row>
    <row r="23" spans="1:1" ht="15.75" x14ac:dyDescent="0.2">
      <c r="A23" s="98" t="s">
        <v>89</v>
      </c>
    </row>
    <row r="24" spans="1:1" ht="15.75" x14ac:dyDescent="0.2">
      <c r="A24" s="98" t="s">
        <v>83</v>
      </c>
    </row>
    <row r="25" spans="1:1" ht="15.75" x14ac:dyDescent="0.2">
      <c r="A25" s="98" t="s">
        <v>84</v>
      </c>
    </row>
    <row r="26" spans="1:1" ht="15.75" x14ac:dyDescent="0.2">
      <c r="A26" s="99" t="s">
        <v>90</v>
      </c>
    </row>
    <row r="27" spans="1:1" ht="15.75" x14ac:dyDescent="0.2">
      <c r="A27" s="98" t="s">
        <v>74</v>
      </c>
    </row>
    <row r="28" spans="1:1" ht="15.75" x14ac:dyDescent="0.2">
      <c r="A28" s="98" t="s">
        <v>75</v>
      </c>
    </row>
    <row r="29" spans="1:1" ht="15.75" x14ac:dyDescent="0.2">
      <c r="A29" s="98" t="s">
        <v>91</v>
      </c>
    </row>
    <row r="30" spans="1:1" ht="15.75" x14ac:dyDescent="0.2">
      <c r="A30" s="98" t="s">
        <v>92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CDR</vt:lpstr>
      <vt:lpstr>Sheet2</vt:lpstr>
      <vt:lpstr>LR</vt:lpstr>
      <vt:lpstr>Checklist</vt:lpstr>
      <vt:lpstr>CDR!Print_Area</vt:lpstr>
      <vt:lpstr>Checklist!Print_Area</vt:lpstr>
      <vt:lpstr>LR!Print_Area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Rosalejos</dc:creator>
  <cp:lastModifiedBy>Rosalejos</cp:lastModifiedBy>
  <cp:lastPrinted>2017-08-31T05:29:10Z</cp:lastPrinted>
  <dcterms:created xsi:type="dcterms:W3CDTF">2012-02-07T08:35:57Z</dcterms:created>
  <dcterms:modified xsi:type="dcterms:W3CDTF">2018-04-23T00:57:18Z</dcterms:modified>
</cp:coreProperties>
</file>