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byl\Documents\Sibyl\BUDGET 2018\2019 NEP\"/>
    </mc:Choice>
  </mc:AlternateContent>
  <bookViews>
    <workbookView xWindow="480" yWindow="120" windowWidth="14355" windowHeight="5955" activeTab="1"/>
  </bookViews>
  <sheets>
    <sheet name="NEP 2019" sheetId="3" r:id="rId1"/>
    <sheet name="SOB 2019" sheetId="2" r:id="rId2"/>
    <sheet name="Breakdown" sheetId="4" r:id="rId3"/>
  </sheets>
  <externalReferences>
    <externalReference r:id="rId4"/>
  </externalReferences>
  <definedNames>
    <definedName name="_xlnm.Print_Area" localSheetId="2">Breakdown!$A$1:$J$65</definedName>
    <definedName name="_xlnm.Print_Area" localSheetId="1">'SOB 2019'!$A$1:$G$92</definedName>
  </definedNames>
  <calcPr calcId="162913"/>
</workbook>
</file>

<file path=xl/calcChain.xml><?xml version="1.0" encoding="utf-8"?>
<calcChain xmlns="http://schemas.openxmlformats.org/spreadsheetml/2006/main">
  <c r="I64" i="4" l="1"/>
  <c r="I65" i="4" s="1"/>
  <c r="H64" i="4"/>
  <c r="H65" i="4" s="1"/>
  <c r="G64" i="4"/>
  <c r="G65" i="4" s="1"/>
  <c r="F74" i="2" l="1"/>
  <c r="G37" i="2"/>
  <c r="G74" i="2" s="1"/>
  <c r="F37" i="2"/>
  <c r="C1" i="4" l="1"/>
  <c r="E63" i="4"/>
  <c r="E62" i="4"/>
  <c r="E61" i="4"/>
  <c r="E60" i="4"/>
  <c r="E58" i="4"/>
  <c r="E56" i="4"/>
  <c r="E55" i="4"/>
  <c r="E54" i="4"/>
  <c r="E52" i="4"/>
  <c r="E51" i="4"/>
  <c r="E50" i="4"/>
  <c r="E49" i="4"/>
  <c r="E48" i="4"/>
  <c r="E47" i="4"/>
  <c r="E45" i="4"/>
  <c r="E44" i="4"/>
  <c r="E41" i="4"/>
  <c r="E40" i="4"/>
  <c r="E39" i="4"/>
  <c r="E37" i="4"/>
  <c r="E35" i="4"/>
  <c r="E34" i="4"/>
  <c r="E33" i="4"/>
  <c r="E32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3" i="4"/>
  <c r="E11" i="4"/>
  <c r="E10" i="4"/>
  <c r="E8" i="4"/>
  <c r="F15" i="4" l="1"/>
  <c r="J15" i="4" s="1"/>
  <c r="F23" i="4"/>
  <c r="J23" i="4" s="1"/>
  <c r="F27" i="4"/>
  <c r="J27" i="4" s="1"/>
  <c r="F33" i="4"/>
  <c r="J33" i="4" s="1"/>
  <c r="F39" i="4"/>
  <c r="J39" i="4" s="1"/>
  <c r="F45" i="4"/>
  <c r="J45" i="4" s="1"/>
  <c r="F50" i="4"/>
  <c r="J50" i="4" s="1"/>
  <c r="F55" i="4"/>
  <c r="J55" i="4" s="1"/>
  <c r="F61" i="4"/>
  <c r="J61" i="4" s="1"/>
  <c r="F10" i="4"/>
  <c r="J10" i="4" s="1"/>
  <c r="F16" i="4"/>
  <c r="J16" i="4" s="1"/>
  <c r="F20" i="4"/>
  <c r="J20" i="4" s="1"/>
  <c r="F24" i="4"/>
  <c r="J24" i="4" s="1"/>
  <c r="F29" i="4"/>
  <c r="J29" i="4" s="1"/>
  <c r="F34" i="4"/>
  <c r="J34" i="4" s="1"/>
  <c r="F40" i="4"/>
  <c r="J40" i="4" s="1"/>
  <c r="F47" i="4"/>
  <c r="J47" i="4" s="1"/>
  <c r="F51" i="4"/>
  <c r="J51" i="4" s="1"/>
  <c r="F56" i="4"/>
  <c r="J56" i="4" s="1"/>
  <c r="F62" i="4"/>
  <c r="J62" i="4" s="1"/>
  <c r="F11" i="4"/>
  <c r="J11" i="4" s="1"/>
  <c r="F17" i="4"/>
  <c r="J17" i="4" s="1"/>
  <c r="F21" i="4"/>
  <c r="J21" i="4" s="1"/>
  <c r="F25" i="4"/>
  <c r="J25" i="4" s="1"/>
  <c r="F30" i="4"/>
  <c r="J30" i="4" s="1"/>
  <c r="F35" i="4"/>
  <c r="J35" i="4" s="1"/>
  <c r="F41" i="4"/>
  <c r="J41" i="4" s="1"/>
  <c r="F48" i="4"/>
  <c r="J48" i="4" s="1"/>
  <c r="F52" i="4"/>
  <c r="J52" i="4" s="1"/>
  <c r="F58" i="4"/>
  <c r="J58" i="4" s="1"/>
  <c r="F63" i="4"/>
  <c r="J63" i="4" s="1"/>
  <c r="F8" i="4"/>
  <c r="F19" i="4"/>
  <c r="J19" i="4" s="1"/>
  <c r="F13" i="4"/>
  <c r="J13" i="4" s="1"/>
  <c r="F18" i="4"/>
  <c r="J18" i="4" s="1"/>
  <c r="J22" i="4"/>
  <c r="F22" i="4"/>
  <c r="F26" i="4"/>
  <c r="J26" i="4" s="1"/>
  <c r="J32" i="4"/>
  <c r="F32" i="4"/>
  <c r="F37" i="4"/>
  <c r="J37" i="4" s="1"/>
  <c r="F44" i="4"/>
  <c r="J44" i="4" s="1"/>
  <c r="F49" i="4"/>
  <c r="J49" i="4" s="1"/>
  <c r="F54" i="4"/>
  <c r="J54" i="4" s="1"/>
  <c r="F60" i="4"/>
  <c r="J60" i="4" s="1"/>
  <c r="B12" i="2"/>
  <c r="G11" i="2"/>
  <c r="J8" i="4" l="1"/>
  <c r="C2" i="4"/>
  <c r="E1" i="4" s="1"/>
  <c r="E2" i="4" s="1"/>
  <c r="D73" i="2"/>
  <c r="E73" i="2" s="1"/>
  <c r="D72" i="2"/>
  <c r="E72" i="2" s="1"/>
  <c r="D71" i="2"/>
  <c r="E71" i="2" s="1"/>
  <c r="D70" i="2"/>
  <c r="E70" i="2" s="1"/>
  <c r="D68" i="2"/>
  <c r="E68" i="2" s="1"/>
  <c r="D66" i="2"/>
  <c r="E66" i="2" s="1"/>
  <c r="D65" i="2"/>
  <c r="E65" i="2" s="1"/>
  <c r="D64" i="2"/>
  <c r="E64" i="2" s="1"/>
  <c r="D62" i="2"/>
  <c r="E62" i="2" s="1"/>
  <c r="D61" i="2"/>
  <c r="E61" i="2" s="1"/>
  <c r="D59" i="2"/>
  <c r="E59" i="2" s="1"/>
  <c r="D58" i="2"/>
  <c r="E58" i="2" s="1"/>
  <c r="D57" i="2"/>
  <c r="E57" i="2" s="1"/>
  <c r="D55" i="2"/>
  <c r="E55" i="2" s="1"/>
  <c r="D51" i="2"/>
  <c r="E51" i="2" s="1"/>
  <c r="D50" i="2"/>
  <c r="E50" i="2" s="1"/>
  <c r="D49" i="2"/>
  <c r="E49" i="2" s="1"/>
  <c r="D47" i="2"/>
  <c r="E47" i="2" s="1"/>
  <c r="D45" i="2"/>
  <c r="E45" i="2" s="1"/>
  <c r="D44" i="2"/>
  <c r="E44" i="2" s="1"/>
  <c r="D43" i="2"/>
  <c r="E43" i="2" s="1"/>
  <c r="D42" i="2"/>
  <c r="E42" i="2" s="1"/>
  <c r="D40" i="2"/>
  <c r="E40" i="2" s="1"/>
  <c r="D39" i="2"/>
  <c r="E39" i="2" s="1"/>
  <c r="D31" i="2"/>
  <c r="E31" i="2" s="1"/>
  <c r="D30" i="2"/>
  <c r="E30" i="2" s="1"/>
  <c r="D26" i="2"/>
  <c r="E26" i="2" s="1"/>
  <c r="D24" i="2"/>
  <c r="E24" i="2" s="1"/>
  <c r="D23" i="2"/>
  <c r="E23" i="2" s="1"/>
  <c r="D19" i="2"/>
  <c r="E19" i="2" s="1"/>
  <c r="D17" i="2"/>
  <c r="E17" i="2" s="1"/>
  <c r="E37" i="2" l="1"/>
  <c r="E74" i="2" s="1"/>
  <c r="E14" i="4"/>
  <c r="E64" i="4" s="1"/>
  <c r="D74" i="2"/>
  <c r="F14" i="4" l="1"/>
  <c r="F64" i="4" l="1"/>
  <c r="F65" i="4" s="1"/>
  <c r="J14" i="4"/>
  <c r="J64" i="4" s="1"/>
  <c r="J65" i="4" s="1"/>
</calcChain>
</file>

<file path=xl/sharedStrings.xml><?xml version="1.0" encoding="utf-8"?>
<sst xmlns="http://schemas.openxmlformats.org/spreadsheetml/2006/main" count="386" uniqueCount="224">
  <si>
    <t>Traveling Expenses</t>
  </si>
  <si>
    <t>Training Expenses</t>
  </si>
  <si>
    <t>Water Expenses</t>
  </si>
  <si>
    <t>Electricity Expenses</t>
  </si>
  <si>
    <t>OBJECT OF EXPENDITURE</t>
  </si>
  <si>
    <t>Janitorial Services</t>
  </si>
  <si>
    <t>Labor and Wages</t>
  </si>
  <si>
    <t>Telephone Expenses-Mobile</t>
  </si>
  <si>
    <t>Telephone Expenses-Landline</t>
  </si>
  <si>
    <t>Accountable Forms Expenses</t>
  </si>
  <si>
    <t>Other Professional Services</t>
  </si>
  <si>
    <t>Taxes, Duties and Licenses</t>
  </si>
  <si>
    <t>Insurance Expenses</t>
  </si>
  <si>
    <t>Representation Expenses</t>
  </si>
  <si>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</si>
  <si>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</si>
  <si>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</si>
  <si>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</si>
  <si>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</si>
  <si>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</si>
  <si>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</si>
  <si>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</si>
  <si>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Allocation:</t>
  </si>
  <si>
    <t>District:</t>
  </si>
  <si>
    <t>UACS CODE</t>
  </si>
  <si>
    <t>AMOUNT</t>
  </si>
  <si>
    <t>Percentage</t>
  </si>
  <si>
    <t>Traveling Expenses - Local</t>
  </si>
  <si>
    <t>5-02-01-010-00</t>
  </si>
  <si>
    <t>Training and Scholarship Expenses</t>
  </si>
  <si>
    <t>5-02-02-010-00</t>
  </si>
  <si>
    <t>ICT Training Expenses</t>
  </si>
  <si>
    <t xml:space="preserve">5-02-02-010-01 </t>
  </si>
  <si>
    <t>Supplies and Materials Expenses</t>
  </si>
  <si>
    <t>ICT Office Supplies Expenses</t>
  </si>
  <si>
    <t>5-02-03-010-01</t>
  </si>
  <si>
    <t>Office Supllies Expenses</t>
  </si>
  <si>
    <t>5-02-03-010-00</t>
  </si>
  <si>
    <t>5-02-03-020-00</t>
  </si>
  <si>
    <t>Food Supplies Expenses</t>
  </si>
  <si>
    <t>5-02-03-050-00</t>
  </si>
  <si>
    <t>Drugs and Medicines Expenses</t>
  </si>
  <si>
    <t>5-02-03-070-00</t>
  </si>
  <si>
    <t>Medical, Dental and Laboratory Supplies Expenses</t>
  </si>
  <si>
    <t>5-02-03-080-00</t>
  </si>
  <si>
    <t>Fuel, Oil and Lubricants Expenses</t>
  </si>
  <si>
    <t>5-02-03-090-00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</si>
  <si>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</si>
  <si>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</si>
  <si>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</si>
  <si>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</si>
  <si>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</si>
  <si>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</si>
  <si>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</si>
  <si>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</si>
  <si>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</si>
  <si>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</si>
  <si>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</si>
  <si>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</si>
  <si>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</si>
  <si>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</si>
  <si>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</si>
  <si>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</si>
  <si>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</si>
  <si>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5-02-04-010-00</t>
  </si>
  <si>
    <t>5-02-04-020-00</t>
  </si>
  <si>
    <t>Communication Expenses</t>
  </si>
  <si>
    <t>Postage and Courier Services</t>
  </si>
  <si>
    <t>5-02-05-010-00</t>
  </si>
  <si>
    <t>5-02-05-020-00</t>
  </si>
  <si>
    <t>5-02-05-020-02</t>
  </si>
  <si>
    <t>Internet Expenses</t>
  </si>
  <si>
    <t>5-02-05-030-00</t>
  </si>
  <si>
    <t>General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</si>
  <si>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</si>
  <si>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</si>
  <si>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</si>
  <si>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</si>
  <si>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</si>
  <si>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</si>
  <si>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</si>
  <si>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</si>
  <si>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</si>
  <si>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</si>
  <si>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</si>
  <si>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</si>
  <si>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</si>
  <si>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</si>
  <si>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</si>
  <si>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</si>
  <si>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</si>
  <si>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</si>
  <si>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</si>
  <si>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</si>
  <si>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</si>
  <si>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</si>
  <si>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</si>
  <si>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</si>
  <si>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</si>
  <si>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</si>
  <si>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</si>
  <si>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</si>
  <si>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</si>
  <si>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</si>
  <si>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</si>
  <si>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</si>
  <si>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</si>
  <si>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</si>
  <si>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REBONFAMIL R. BAGUIO</t>
  </si>
  <si>
    <t>Schools Division Superintendent</t>
  </si>
  <si>
    <t>Per NEP 2019</t>
  </si>
  <si>
    <t>Actual 2018</t>
  </si>
  <si>
    <t>Proposed 2019</t>
  </si>
  <si>
    <t>Professional Services</t>
  </si>
  <si>
    <t>Other General Services</t>
  </si>
  <si>
    <t>Repairs and Maintenance - Motor Vehicles</t>
  </si>
  <si>
    <t>5-02-11-990-00</t>
  </si>
  <si>
    <t>5-02-12-990-99</t>
  </si>
  <si>
    <t>5-02-13-060-01</t>
  </si>
  <si>
    <t>5-02-15-010-01</t>
  </si>
  <si>
    <t>5-02-15-030-00</t>
  </si>
  <si>
    <t>Transportation and Delivery Expenses</t>
  </si>
  <si>
    <t>5-02-99-030-00</t>
  </si>
  <si>
    <t>5-02-99-040-00</t>
  </si>
  <si>
    <t>5-02-99-990-99</t>
  </si>
  <si>
    <t>School ID</t>
  </si>
  <si>
    <t>School Name</t>
  </si>
  <si>
    <t>Damitan Elementary School</t>
  </si>
  <si>
    <t>Pighalugan ES</t>
  </si>
  <si>
    <t>Pigpamulahan ES</t>
  </si>
  <si>
    <t>Incalbog ES</t>
  </si>
  <si>
    <t>Bagong Silang ES</t>
  </si>
  <si>
    <t>Balangbang ES</t>
  </si>
  <si>
    <t>Caburacanan ES</t>
  </si>
  <si>
    <t>Dumayas ES</t>
  </si>
  <si>
    <t>Indalasa ES</t>
  </si>
  <si>
    <t>Kulaman ES</t>
  </si>
  <si>
    <t>Lalawan ES</t>
  </si>
  <si>
    <t>Langasihan ES</t>
  </si>
  <si>
    <t>Linabo CS</t>
  </si>
  <si>
    <t>Lunokan ES</t>
  </si>
  <si>
    <t>Maligaya ES</t>
  </si>
  <si>
    <t>Managok CS</t>
  </si>
  <si>
    <t>Mapulo Elementary School</t>
  </si>
  <si>
    <t>Matangpatang ES</t>
  </si>
  <si>
    <t>Miglamin ES</t>
  </si>
  <si>
    <t>Panamucan ES</t>
  </si>
  <si>
    <t>Sawaga ES</t>
  </si>
  <si>
    <t>Silae ES</t>
  </si>
  <si>
    <t>St. Peter ES</t>
  </si>
  <si>
    <t>Zamboanguita CS</t>
  </si>
  <si>
    <t>Aglayan Central School</t>
  </si>
  <si>
    <t>Bangcud CES</t>
  </si>
  <si>
    <t>Bendolan ES</t>
  </si>
  <si>
    <t>Binalbagan ES</t>
  </si>
  <si>
    <t>Cabangahan ES</t>
  </si>
  <si>
    <t>Calawag ES</t>
  </si>
  <si>
    <t>Dapulan ES</t>
  </si>
  <si>
    <t>Laguitas ES</t>
  </si>
  <si>
    <t>Mabuhay ES</t>
  </si>
  <si>
    <t>Macote Elementary School</t>
  </si>
  <si>
    <t>Magsaysay  Elementary School</t>
  </si>
  <si>
    <t>Malapgap ES</t>
  </si>
  <si>
    <t>Mapayag ES</t>
  </si>
  <si>
    <t>Padernal ES</t>
  </si>
  <si>
    <t>San Martin ES</t>
  </si>
  <si>
    <t>San Roque ES</t>
  </si>
  <si>
    <t>Simaya ES</t>
  </si>
  <si>
    <t>Airport Village ES</t>
  </si>
  <si>
    <t>Baganao ES</t>
  </si>
  <si>
    <t>BCT ES</t>
  </si>
  <si>
    <t>Candiisan ES</t>
  </si>
  <si>
    <t>Casisang CS</t>
  </si>
  <si>
    <t>Dalwangan ES</t>
  </si>
  <si>
    <t>Imbayao ES</t>
  </si>
  <si>
    <t>Kalasungay Central School</t>
  </si>
  <si>
    <t>Kapitan Angel ES</t>
  </si>
  <si>
    <t>Kibalabag ES</t>
  </si>
  <si>
    <t>Kilap-agan ES</t>
  </si>
  <si>
    <t>Malaybalay City Central School</t>
  </si>
  <si>
    <t>Manalog ES</t>
  </si>
  <si>
    <t>Natid-asan ES</t>
  </si>
  <si>
    <t>New Ilocos ES</t>
  </si>
  <si>
    <t>Patpat ES</t>
  </si>
  <si>
    <t>San Jose ES</t>
  </si>
  <si>
    <t>Sta. Ana Elementary School</t>
  </si>
  <si>
    <t>Sumpong Central School</t>
  </si>
  <si>
    <t>Tag-ilanao ES</t>
  </si>
  <si>
    <t>Tintinaan ES</t>
  </si>
  <si>
    <t>Barangay 9 ES</t>
  </si>
  <si>
    <t>Paiwaig ES</t>
  </si>
  <si>
    <t>Tuburan Elementary School</t>
  </si>
  <si>
    <t>Can-ayan IS</t>
  </si>
  <si>
    <t>Busdi IS</t>
  </si>
  <si>
    <t>District</t>
  </si>
  <si>
    <t>I</t>
  </si>
  <si>
    <t>X</t>
  </si>
  <si>
    <t>II</t>
  </si>
  <si>
    <t>IX</t>
  </si>
  <si>
    <t>VI</t>
  </si>
  <si>
    <t>VIII</t>
  </si>
  <si>
    <t>V</t>
  </si>
  <si>
    <t xml:space="preserve">VII </t>
  </si>
  <si>
    <t>VII</t>
  </si>
  <si>
    <t>IV</t>
  </si>
  <si>
    <t>III</t>
  </si>
  <si>
    <t>Amount (per 2019 NEP)</t>
  </si>
  <si>
    <t>For Fiscal Year 2019</t>
  </si>
  <si>
    <t>Name of School:</t>
  </si>
  <si>
    <t>Breakdown (Gross)</t>
  </si>
  <si>
    <t>Annual Allotment:</t>
  </si>
  <si>
    <t>Letter Request (Net)</t>
  </si>
  <si>
    <t>BREAKDOWN OF REQUESTED MOOE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</si>
  <si>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</si>
  <si>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</si>
  <si>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</si>
  <si>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</si>
  <si>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</si>
  <si>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</si>
  <si>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</si>
  <si>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</si>
  <si>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GROSS TOTAL AMOUNT</t>
  </si>
  <si>
    <t>NET AMOUNT OF REQUEST</t>
  </si>
  <si>
    <t>Total Supplies and Materials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</si>
</sst>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F800]dddd\,\ mmmm\ dd\,\ yyyy"/>
    <numFmt numFmtId="169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u/>
      <sz val="11"/>
      <color rgb="FF00B05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2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5" fillId="3" borderId="1" xfId="0" applyFont="1" applyFill="1" applyBorder="1" applyProtection="1">
      <protection locked="0"/>
    </xf>
    <xf numFmtId="10" fontId="5" fillId="0" borderId="0" xfId="1" applyNumberFormat="1" applyFont="1"/>
    <xf numFmtId="164" fontId="5" fillId="0" borderId="0" xfId="1" applyFont="1"/>
    <xf numFmtId="10" fontId="7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2" fillId="0" borderId="3" xfId="0" applyFont="1" applyFill="1" applyBorder="1"/>
    <xf numFmtId="10" fontId="2" fillId="0" borderId="3" xfId="1" applyNumberFormat="1" applyFont="1" applyFill="1" applyBorder="1"/>
    <xf numFmtId="0" fontId="5" fillId="0" borderId="3" xfId="0" applyFont="1" applyBorder="1"/>
    <xf numFmtId="164" fontId="2" fillId="0" borderId="3" xfId="1" applyFont="1" applyFill="1" applyBorder="1"/>
    <xf numFmtId="0" fontId="8" fillId="0" borderId="3" xfId="0" applyFont="1" applyFill="1" applyBorder="1"/>
    <xf numFmtId="10" fontId="5" fillId="0" borderId="0" xfId="8" applyNumberFormat="1" applyFont="1"/>
    <xf numFmtId="164" fontId="5" fillId="0" borderId="3" xfId="0" applyNumberFormat="1" applyFont="1" applyBorder="1"/>
    <xf numFmtId="164" fontId="2" fillId="3" borderId="3" xfId="1" applyFont="1" applyFill="1" applyBorder="1" applyProtection="1">
      <protection locked="0"/>
    </xf>
    <xf numFmtId="164" fontId="5" fillId="3" borderId="3" xfId="1" applyFont="1" applyFill="1" applyBorder="1" applyProtection="1">
      <protection locked="0"/>
    </xf>
    <xf numFmtId="10" fontId="2" fillId="0" borderId="3" xfId="8" applyNumberFormat="1" applyFont="1" applyFill="1" applyBorder="1"/>
    <xf numFmtId="164" fontId="2" fillId="0" borderId="3" xfId="1" applyFont="1" applyFill="1" applyBorder="1" applyProtection="1"/>
    <xf numFmtId="164" fontId="5" fillId="0" borderId="3" xfId="1" applyFont="1" applyBorder="1" applyProtection="1"/>
    <xf numFmtId="10" fontId="5" fillId="0" borderId="3" xfId="8" applyNumberFormat="1" applyFont="1" applyBorder="1"/>
    <xf numFmtId="0" fontId="8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Border="1"/>
    <xf numFmtId="49" fontId="4" fillId="0" borderId="3" xfId="0" applyNumberFormat="1" applyFont="1" applyFill="1" applyBorder="1" applyAlignment="1"/>
    <xf numFmtId="10" fontId="7" fillId="0" borderId="3" xfId="8" applyNumberFormat="1" applyFont="1" applyBorder="1" applyAlignment="1">
      <alignment horizontal="left"/>
    </xf>
    <xf numFmtId="164" fontId="7" fillId="0" borderId="3" xfId="1" applyFont="1" applyBorder="1" applyAlignment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3" xfId="1" applyFont="1" applyFill="1" applyBorder="1" applyProtection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/>
    <xf numFmtId="2" fontId="0" fillId="0" borderId="3" xfId="0" applyNumberFormat="1" applyBorder="1"/>
    <xf numFmtId="165" fontId="0" fillId="0" borderId="0" xfId="1" applyNumberFormat="1" applyFont="1"/>
    <xf numFmtId="165" fontId="0" fillId="0" borderId="3" xfId="1" applyNumberFormat="1" applyFont="1" applyBorder="1"/>
    <xf numFmtId="164" fontId="5" fillId="5" borderId="1" xfId="1" applyFont="1" applyFill="1" applyBorder="1" applyProtection="1"/>
    <xf numFmtId="0" fontId="5" fillId="5" borderId="2" xfId="0" applyFont="1" applyFill="1" applyBorder="1" applyProtection="1"/>
    <xf numFmtId="166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top"/>
    </xf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Protection="1"/>
    <xf numFmtId="49" fontId="13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vertical="top"/>
    </xf>
    <xf numFmtId="0" fontId="14" fillId="0" borderId="0" xfId="0" applyNumberFormat="1" applyFont="1" applyBorder="1" applyAlignment="1" applyProtection="1">
      <alignment horizontal="center" wrapText="1"/>
    </xf>
    <xf numFmtId="0" fontId="10" fillId="0" borderId="0" xfId="0" applyFont="1" applyBorder="1" applyProtection="1"/>
    <xf numFmtId="164" fontId="15" fillId="0" borderId="0" xfId="1" applyFont="1" applyBorder="1" applyProtection="1"/>
    <xf numFmtId="164" fontId="10" fillId="0" borderId="0" xfId="1" applyFont="1" applyBorder="1" applyProtection="1"/>
    <xf numFmtId="164" fontId="16" fillId="0" borderId="0" xfId="1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164" fontId="14" fillId="0" borderId="0" xfId="1" applyFont="1" applyBorder="1" applyAlignment="1" applyProtection="1">
      <alignment horizontal="center" vertical="center"/>
    </xf>
    <xf numFmtId="164" fontId="17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  <protection locked="0"/>
    </xf>
    <xf numFmtId="43" fontId="16" fillId="0" borderId="0" xfId="1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164" fontId="18" fillId="0" borderId="2" xfId="1" applyFont="1" applyBorder="1" applyAlignment="1" applyProtection="1">
      <alignment horizontal="center" vertical="center"/>
    </xf>
    <xf numFmtId="164" fontId="14" fillId="0" borderId="6" xfId="1" applyFont="1" applyBorder="1" applyAlignment="1" applyProtection="1">
      <alignment horizontal="center" vertical="center"/>
    </xf>
    <xf numFmtId="164" fontId="18" fillId="0" borderId="6" xfId="1" applyFont="1" applyBorder="1" applyAlignment="1" applyProtection="1">
      <alignment horizontal="center" vertical="center"/>
    </xf>
    <xf numFmtId="0" fontId="0" fillId="0" borderId="0" xfId="0" applyFont="1"/>
    <xf numFmtId="0" fontId="2" fillId="0" borderId="7" xfId="0" applyFont="1" applyFill="1" applyBorder="1"/>
    <xf numFmtId="0" fontId="5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169" fontId="18" fillId="0" borderId="6" xfId="1" applyNumberFormat="1" applyFont="1" applyBorder="1" applyAlignment="1" applyProtection="1">
      <alignment horizontal="center" vertical="center"/>
    </xf>
    <xf numFmtId="169" fontId="18" fillId="0" borderId="2" xfId="1" applyNumberFormat="1" applyFont="1" applyBorder="1" applyAlignment="1" applyProtection="1">
      <alignment horizontal="center" vertical="center"/>
    </xf>
  </cellXfs>
  <cellStyles count="9">
    <cellStyle name="Comma" xfId="1" builtinId="3"/>
    <cellStyle name="Comma 2" xfId="3"/>
    <cellStyle name="headerStyle" xfId="4"/>
    <cellStyle name="Normal" xfId="0" builtinId="0"/>
    <cellStyle name="Normal 2" xfId="5"/>
    <cellStyle name="Normal 3" xfId="6"/>
    <cellStyle name="Normal 4" xfId="7"/>
    <cellStyle name="Normal 5" xfId="2"/>
    <cellStyle name="Percent" xfId="8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1631372</xdr:colOff>
      <xdr:row>0</xdr:row>
      <xdr:rowOff>39832</xdr:rowOff>
    </xdr:from>
    <xdr:to>
      <xdr:col>1</xdr:col>
      <xdr:colOff>2311977</xdr:colOff>
      <xdr:row>4</xdr:row>
      <xdr:rowOff>42091</xdr:rowOff>
    </xdr:to>
    <xdr:pic>
      <xdr:nvPicPr>
        <xdr:cNvPr id="2" name="Picture 1" descr="Description: depe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972" y="39832"/>
          <a:ext cx="680605" cy="649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124689</xdr:colOff>
      <xdr:row>0</xdr:row>
      <xdr:rowOff>34637</xdr:rowOff>
    </xdr:from>
    <xdr:to>
      <xdr:col>4</xdr:col>
      <xdr:colOff>761998</xdr:colOff>
      <xdr:row>3</xdr:row>
      <xdr:rowOff>129886</xdr:rowOff>
    </xdr:to>
    <xdr:pic>
      <xdr:nvPicPr>
        <xdr:cNvPr id="4" name="Picture 3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9639" y="34637"/>
          <a:ext cx="637309" cy="609599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Elem%20Percentage%20Gu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Guide"/>
    </sheetNames>
    <sheetDataSet>
      <sheetData sheetId="0">
        <row r="4">
          <cell r="C4">
            <v>5.9558340101326525E-2</v>
          </cell>
        </row>
        <row r="5">
          <cell r="C5">
            <v>0.1279344084773949</v>
          </cell>
        </row>
        <row r="6">
          <cell r="C6">
            <v>0.41238349383145761</v>
          </cell>
        </row>
        <row r="7">
          <cell r="C7">
            <v>5.7624627760374369E-3</v>
          </cell>
        </row>
        <row r="8">
          <cell r="C8">
            <v>1.0480720887960709E-2</v>
          </cell>
        </row>
        <row r="9">
          <cell r="C9">
            <v>1.2530455969369995E-2</v>
          </cell>
        </row>
        <row r="10">
          <cell r="C10">
            <v>2.2353714661406968E-2</v>
          </cell>
        </row>
        <row r="11">
          <cell r="C11">
            <v>9.320493483389411E-3</v>
          </cell>
        </row>
        <row r="12">
          <cell r="C12">
            <v>7.7967281587191087E-2</v>
          </cell>
        </row>
        <row r="13">
          <cell r="C13">
            <v>2.4364775495997215E-3</v>
          </cell>
        </row>
        <row r="14">
          <cell r="C14">
            <v>3.5193564605329312E-3</v>
          </cell>
        </row>
        <row r="15">
          <cell r="C15">
            <v>1.1602274045712959E-4</v>
          </cell>
        </row>
        <row r="16">
          <cell r="C16">
            <v>1.5469698727617281E-2</v>
          </cell>
        </row>
        <row r="17">
          <cell r="C17">
            <v>2.3204548091425919E-4</v>
          </cell>
        </row>
        <row r="18">
          <cell r="C18">
            <v>1.9375797656340642E-2</v>
          </cell>
        </row>
        <row r="19">
          <cell r="C19">
            <v>7.0387129210658624E-3</v>
          </cell>
        </row>
        <row r="20">
          <cell r="C20">
            <v>4.5248868778280547E-3</v>
          </cell>
        </row>
        <row r="21">
          <cell r="C21">
            <v>2.2353714661406968E-2</v>
          </cell>
        </row>
        <row r="22">
          <cell r="C22">
            <v>2.5138260432378077E-3</v>
          </cell>
        </row>
        <row r="23">
          <cell r="C23">
            <v>3.2099624859805854E-3</v>
          </cell>
        </row>
        <row r="24">
          <cell r="C24">
            <v>7.5801523765324673E-3</v>
          </cell>
        </row>
        <row r="25">
          <cell r="C25">
            <v>3.86742468190432E-5</v>
          </cell>
        </row>
        <row r="26">
          <cell r="C26">
            <v>2.3591290559616352E-3</v>
          </cell>
        </row>
        <row r="27">
          <cell r="C27">
            <v>2.784545770971111E-3</v>
          </cell>
        </row>
        <row r="28">
          <cell r="C28">
            <v>4.7569323587423138E-3</v>
          </cell>
        </row>
        <row r="29">
          <cell r="C29">
            <v>2.2740457129597401E-2</v>
          </cell>
        </row>
        <row r="30">
          <cell r="C30">
            <v>7.73484936380864E-5</v>
          </cell>
        </row>
        <row r="31">
          <cell r="C31">
            <v>2.3978033027806784E-2</v>
          </cell>
        </row>
        <row r="32">
          <cell r="C32">
            <v>3.3646594732567579E-3</v>
          </cell>
        </row>
        <row r="33">
          <cell r="C33">
            <v>5.9171597633136093E-3</v>
          </cell>
        </row>
        <row r="34">
          <cell r="C34">
            <v>0.10732103492284488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B15" sqref="B15"/>
    </sheetView>
  </sheetViews>
  <sheetFormatPr defaultRowHeight="15" x14ac:dyDescent="0.25"/>
  <cols>
    <col min="1" max="1" width="28.5703125" bestFit="1" customWidth="1"/>
    <col min="2" max="2" width="15.7109375" customWidth="1"/>
    <col min="3" max="3" width="10" customWidth="1"/>
    <col min="4" max="4" width="13" customWidth="1"/>
    <col min="5" max="5" width="13.28515625" bestFit="1" customWidth="1"/>
  </cols>
  <sheetData>
    <row r="1" spans="1:5" ht="30" x14ac:dyDescent="0.25">
      <c r="A1" s="34" t="s">
        <v>126</v>
      </c>
      <c r="B1" s="34" t="s">
        <v>194</v>
      </c>
      <c r="C1" s="34" t="s">
        <v>125</v>
      </c>
      <c r="D1" s="35" t="s">
        <v>206</v>
      </c>
    </row>
    <row r="2" spans="1:5" x14ac:dyDescent="0.25">
      <c r="A2" s="36" t="s">
        <v>127</v>
      </c>
      <c r="B2" s="37" t="s">
        <v>195</v>
      </c>
      <c r="C2" s="36">
        <v>103610</v>
      </c>
      <c r="D2" s="39">
        <v>140000</v>
      </c>
      <c r="E2" s="38"/>
    </row>
    <row r="3" spans="1:5" x14ac:dyDescent="0.25">
      <c r="A3" s="36" t="s">
        <v>173</v>
      </c>
      <c r="B3" s="37" t="s">
        <v>195</v>
      </c>
      <c r="C3" s="36">
        <v>126580</v>
      </c>
      <c r="D3" s="39">
        <v>672000</v>
      </c>
      <c r="E3" s="38"/>
    </row>
    <row r="4" spans="1:5" x14ac:dyDescent="0.25">
      <c r="A4" s="36" t="s">
        <v>175</v>
      </c>
      <c r="B4" s="37" t="s">
        <v>195</v>
      </c>
      <c r="C4" s="36">
        <v>126582</v>
      </c>
      <c r="D4" s="39">
        <v>693000</v>
      </c>
      <c r="E4" s="38"/>
    </row>
    <row r="5" spans="1:5" x14ac:dyDescent="0.25">
      <c r="A5" s="36" t="s">
        <v>176</v>
      </c>
      <c r="B5" s="37" t="s">
        <v>195</v>
      </c>
      <c r="C5" s="36">
        <v>126583</v>
      </c>
      <c r="D5" s="39">
        <v>288000</v>
      </c>
      <c r="E5" s="38"/>
    </row>
    <row r="6" spans="1:5" x14ac:dyDescent="0.25">
      <c r="A6" s="36" t="s">
        <v>182</v>
      </c>
      <c r="B6" s="37" t="s">
        <v>195</v>
      </c>
      <c r="C6" s="36">
        <v>126589</v>
      </c>
      <c r="D6" s="39">
        <v>295000</v>
      </c>
      <c r="E6" s="38"/>
    </row>
    <row r="7" spans="1:5" x14ac:dyDescent="0.25">
      <c r="A7" s="36" t="s">
        <v>183</v>
      </c>
      <c r="B7" s="37" t="s">
        <v>195</v>
      </c>
      <c r="C7" s="36">
        <v>126590</v>
      </c>
      <c r="D7" s="39">
        <v>520000</v>
      </c>
      <c r="E7" s="38"/>
    </row>
    <row r="8" spans="1:5" x14ac:dyDescent="0.25">
      <c r="A8" s="36" t="s">
        <v>130</v>
      </c>
      <c r="B8" s="37" t="s">
        <v>197</v>
      </c>
      <c r="C8" s="36">
        <v>103677</v>
      </c>
      <c r="D8" s="39">
        <v>171000</v>
      </c>
      <c r="E8" s="38"/>
    </row>
    <row r="9" spans="1:5" x14ac:dyDescent="0.25">
      <c r="A9" s="36" t="s">
        <v>169</v>
      </c>
      <c r="B9" s="37" t="s">
        <v>197</v>
      </c>
      <c r="C9" s="36">
        <v>126575</v>
      </c>
      <c r="D9" s="39">
        <v>214000</v>
      </c>
      <c r="E9" s="38"/>
    </row>
    <row r="10" spans="1:5" x14ac:dyDescent="0.25">
      <c r="A10" s="36" t="s">
        <v>171</v>
      </c>
      <c r="B10" s="37" t="s">
        <v>197</v>
      </c>
      <c r="C10" s="36">
        <v>126578</v>
      </c>
      <c r="D10" s="39">
        <v>252000</v>
      </c>
      <c r="E10" s="38"/>
    </row>
    <row r="11" spans="1:5" x14ac:dyDescent="0.25">
      <c r="A11" s="36" t="s">
        <v>177</v>
      </c>
      <c r="B11" s="37" t="s">
        <v>197</v>
      </c>
      <c r="C11" s="36">
        <v>126584</v>
      </c>
      <c r="D11" s="39">
        <v>234000</v>
      </c>
      <c r="E11" s="38"/>
    </row>
    <row r="12" spans="1:5" x14ac:dyDescent="0.25">
      <c r="A12" s="36" t="s">
        <v>178</v>
      </c>
      <c r="B12" s="37" t="s">
        <v>197</v>
      </c>
      <c r="C12" s="36">
        <v>126585</v>
      </c>
      <c r="D12" s="39">
        <v>247000</v>
      </c>
      <c r="E12" s="38"/>
    </row>
    <row r="13" spans="1:5" x14ac:dyDescent="0.25">
      <c r="A13" s="36" t="s">
        <v>180</v>
      </c>
      <c r="B13" s="37" t="s">
        <v>197</v>
      </c>
      <c r="C13" s="36">
        <v>126587</v>
      </c>
      <c r="D13" s="39">
        <v>249000</v>
      </c>
      <c r="E13" s="38"/>
    </row>
    <row r="14" spans="1:5" x14ac:dyDescent="0.25">
      <c r="A14" s="36" t="s">
        <v>186</v>
      </c>
      <c r="B14" s="37" t="s">
        <v>197</v>
      </c>
      <c r="C14" s="36">
        <v>126593</v>
      </c>
      <c r="D14" s="39">
        <v>815000</v>
      </c>
      <c r="E14" s="38"/>
    </row>
    <row r="15" spans="1:5" x14ac:dyDescent="0.25">
      <c r="A15" s="36" t="s">
        <v>187</v>
      </c>
      <c r="B15" s="37" t="s">
        <v>197</v>
      </c>
      <c r="C15" s="36">
        <v>126594</v>
      </c>
      <c r="D15" s="39">
        <v>174000</v>
      </c>
      <c r="E15" s="38"/>
    </row>
    <row r="16" spans="1:5" x14ac:dyDescent="0.25">
      <c r="A16" s="36" t="s">
        <v>188</v>
      </c>
      <c r="B16" s="37" t="s">
        <v>197</v>
      </c>
      <c r="C16" s="36">
        <v>126595</v>
      </c>
      <c r="D16" s="39">
        <v>230000</v>
      </c>
      <c r="E16" s="38"/>
    </row>
    <row r="17" spans="1:5" x14ac:dyDescent="0.25">
      <c r="A17" s="36" t="s">
        <v>192</v>
      </c>
      <c r="B17" s="37" t="s">
        <v>197</v>
      </c>
      <c r="C17" s="36">
        <v>500245</v>
      </c>
      <c r="D17" s="39">
        <v>457000</v>
      </c>
      <c r="E17" s="38"/>
    </row>
    <row r="18" spans="1:5" x14ac:dyDescent="0.25">
      <c r="A18" s="36" t="s">
        <v>174</v>
      </c>
      <c r="B18" s="37" t="s">
        <v>205</v>
      </c>
      <c r="C18" s="36">
        <v>126581</v>
      </c>
      <c r="D18" s="39">
        <v>333000</v>
      </c>
      <c r="E18" s="38"/>
    </row>
    <row r="19" spans="1:5" x14ac:dyDescent="0.25">
      <c r="A19" s="36" t="s">
        <v>185</v>
      </c>
      <c r="B19" s="37" t="s">
        <v>205</v>
      </c>
      <c r="C19" s="36">
        <v>126592</v>
      </c>
      <c r="D19" s="39">
        <v>203000</v>
      </c>
      <c r="E19" s="38"/>
    </row>
    <row r="20" spans="1:5" x14ac:dyDescent="0.25">
      <c r="A20" s="36" t="s">
        <v>170</v>
      </c>
      <c r="B20" s="37" t="s">
        <v>204</v>
      </c>
      <c r="C20" s="36">
        <v>126576</v>
      </c>
      <c r="D20" s="39">
        <v>374000</v>
      </c>
      <c r="E20" s="38"/>
    </row>
    <row r="21" spans="1:5" x14ac:dyDescent="0.25">
      <c r="A21" s="36" t="s">
        <v>179</v>
      </c>
      <c r="B21" s="37" t="s">
        <v>204</v>
      </c>
      <c r="C21" s="36">
        <v>126586</v>
      </c>
      <c r="D21" s="39">
        <v>2211000</v>
      </c>
      <c r="E21" s="38"/>
    </row>
    <row r="22" spans="1:5" x14ac:dyDescent="0.25">
      <c r="A22" s="36" t="s">
        <v>189</v>
      </c>
      <c r="B22" s="37" t="s">
        <v>204</v>
      </c>
      <c r="C22" s="36">
        <v>199510</v>
      </c>
      <c r="D22" s="39">
        <v>451000</v>
      </c>
      <c r="E22" s="38"/>
    </row>
    <row r="23" spans="1:5" x14ac:dyDescent="0.25">
      <c r="A23" s="36" t="s">
        <v>181</v>
      </c>
      <c r="B23" s="37" t="s">
        <v>201</v>
      </c>
      <c r="C23" s="36">
        <v>126588</v>
      </c>
      <c r="D23" s="39">
        <v>369000</v>
      </c>
      <c r="E23" s="38"/>
    </row>
    <row r="24" spans="1:5" x14ac:dyDescent="0.25">
      <c r="A24" s="36" t="s">
        <v>146</v>
      </c>
      <c r="B24" s="37" t="s">
        <v>201</v>
      </c>
      <c r="C24" s="36">
        <v>126551</v>
      </c>
      <c r="D24" s="39">
        <v>223000</v>
      </c>
      <c r="E24" s="38"/>
    </row>
    <row r="25" spans="1:5" x14ac:dyDescent="0.25">
      <c r="A25" s="36" t="s">
        <v>159</v>
      </c>
      <c r="B25" s="37" t="s">
        <v>201</v>
      </c>
      <c r="C25" s="36">
        <v>126565</v>
      </c>
      <c r="D25" s="39">
        <v>283000</v>
      </c>
      <c r="E25" s="38"/>
    </row>
    <row r="26" spans="1:5" x14ac:dyDescent="0.25">
      <c r="A26" s="36" t="s">
        <v>168</v>
      </c>
      <c r="B26" s="37" t="s">
        <v>201</v>
      </c>
      <c r="C26" s="36">
        <v>126574</v>
      </c>
      <c r="D26" s="39">
        <v>829000</v>
      </c>
      <c r="E26" s="38"/>
    </row>
    <row r="27" spans="1:5" x14ac:dyDescent="0.25">
      <c r="A27" s="36" t="s">
        <v>172</v>
      </c>
      <c r="B27" s="37" t="s">
        <v>201</v>
      </c>
      <c r="C27" s="36">
        <v>126579</v>
      </c>
      <c r="D27" s="39">
        <v>702000</v>
      </c>
      <c r="E27" s="38"/>
    </row>
    <row r="28" spans="1:5" x14ac:dyDescent="0.25">
      <c r="A28" s="36" t="s">
        <v>184</v>
      </c>
      <c r="B28" s="37" t="s">
        <v>201</v>
      </c>
      <c r="C28" s="36">
        <v>126591</v>
      </c>
      <c r="D28" s="39">
        <v>537000</v>
      </c>
      <c r="E28" s="38"/>
    </row>
    <row r="29" spans="1:5" x14ac:dyDescent="0.25">
      <c r="A29" s="36" t="s">
        <v>132</v>
      </c>
      <c r="B29" s="37" t="s">
        <v>199</v>
      </c>
      <c r="C29" s="36">
        <v>126535</v>
      </c>
      <c r="D29" s="39">
        <v>176000</v>
      </c>
      <c r="E29" s="38"/>
    </row>
    <row r="30" spans="1:5" x14ac:dyDescent="0.25">
      <c r="A30" s="36" t="s">
        <v>151</v>
      </c>
      <c r="B30" s="37" t="s">
        <v>199</v>
      </c>
      <c r="C30" s="36">
        <v>126557</v>
      </c>
      <c r="D30" s="39">
        <v>819000</v>
      </c>
      <c r="E30" s="38"/>
    </row>
    <row r="31" spans="1:5" x14ac:dyDescent="0.25">
      <c r="A31" s="36" t="s">
        <v>153</v>
      </c>
      <c r="B31" s="37" t="s">
        <v>199</v>
      </c>
      <c r="C31" s="36">
        <v>126559</v>
      </c>
      <c r="D31" s="39">
        <v>234000</v>
      </c>
      <c r="E31" s="38"/>
    </row>
    <row r="32" spans="1:5" x14ac:dyDescent="0.25">
      <c r="A32" s="36" t="s">
        <v>155</v>
      </c>
      <c r="B32" s="37" t="s">
        <v>199</v>
      </c>
      <c r="C32" s="36">
        <v>126561</v>
      </c>
      <c r="D32" s="39">
        <v>372000</v>
      </c>
      <c r="E32" s="38"/>
    </row>
    <row r="33" spans="1:5" x14ac:dyDescent="0.25">
      <c r="A33" s="36" t="s">
        <v>158</v>
      </c>
      <c r="B33" s="37" t="s">
        <v>199</v>
      </c>
      <c r="C33" s="36">
        <v>126564</v>
      </c>
      <c r="D33" s="39">
        <v>391000</v>
      </c>
      <c r="E33" s="38"/>
    </row>
    <row r="34" spans="1:5" x14ac:dyDescent="0.25">
      <c r="A34" s="36" t="s">
        <v>161</v>
      </c>
      <c r="B34" s="37" t="s">
        <v>199</v>
      </c>
      <c r="C34" s="36">
        <v>126567</v>
      </c>
      <c r="D34" s="39">
        <v>428000</v>
      </c>
      <c r="E34" s="38"/>
    </row>
    <row r="35" spans="1:5" x14ac:dyDescent="0.25">
      <c r="A35" s="36" t="s">
        <v>163</v>
      </c>
      <c r="B35" s="37" t="s">
        <v>199</v>
      </c>
      <c r="C35" s="36">
        <v>126569</v>
      </c>
      <c r="D35" s="39">
        <v>250000</v>
      </c>
      <c r="E35" s="38"/>
    </row>
    <row r="36" spans="1:5" x14ac:dyDescent="0.25">
      <c r="A36" s="36" t="s">
        <v>154</v>
      </c>
      <c r="B36" s="37" t="s">
        <v>203</v>
      </c>
      <c r="C36" s="36">
        <v>126560</v>
      </c>
      <c r="D36" s="39">
        <v>254000</v>
      </c>
      <c r="E36" s="38"/>
    </row>
    <row r="37" spans="1:5" x14ac:dyDescent="0.25">
      <c r="A37" s="36" t="s">
        <v>156</v>
      </c>
      <c r="B37" s="37" t="s">
        <v>203</v>
      </c>
      <c r="C37" s="36">
        <v>126562</v>
      </c>
      <c r="D37" s="39">
        <v>211000</v>
      </c>
      <c r="E37" s="38"/>
    </row>
    <row r="38" spans="1:5" x14ac:dyDescent="0.25">
      <c r="A38" s="36" t="s">
        <v>157</v>
      </c>
      <c r="B38" s="37" t="s">
        <v>203</v>
      </c>
      <c r="C38" s="36">
        <v>126563</v>
      </c>
      <c r="D38" s="39">
        <v>298000</v>
      </c>
      <c r="E38" s="38"/>
    </row>
    <row r="39" spans="1:5" x14ac:dyDescent="0.25">
      <c r="A39" s="36" t="s">
        <v>160</v>
      </c>
      <c r="B39" s="37" t="s">
        <v>203</v>
      </c>
      <c r="C39" s="36">
        <v>126566</v>
      </c>
      <c r="D39" s="39">
        <v>397000</v>
      </c>
      <c r="E39" s="38"/>
    </row>
    <row r="40" spans="1:5" x14ac:dyDescent="0.25">
      <c r="A40" s="36" t="s">
        <v>164</v>
      </c>
      <c r="B40" s="37" t="s">
        <v>203</v>
      </c>
      <c r="C40" s="36">
        <v>126570</v>
      </c>
      <c r="D40" s="39">
        <v>290000</v>
      </c>
      <c r="E40" s="38"/>
    </row>
    <row r="41" spans="1:5" x14ac:dyDescent="0.25">
      <c r="A41" s="36" t="s">
        <v>167</v>
      </c>
      <c r="B41" s="37" t="s">
        <v>203</v>
      </c>
      <c r="C41" s="36">
        <v>126573</v>
      </c>
      <c r="D41" s="39">
        <v>295000</v>
      </c>
      <c r="E41" s="38"/>
    </row>
    <row r="42" spans="1:5" x14ac:dyDescent="0.25">
      <c r="A42" s="36" t="s">
        <v>152</v>
      </c>
      <c r="B42" s="37" t="s">
        <v>202</v>
      </c>
      <c r="C42" s="36">
        <v>126558</v>
      </c>
      <c r="D42" s="39">
        <v>945000</v>
      </c>
      <c r="E42" s="38"/>
    </row>
    <row r="43" spans="1:5" x14ac:dyDescent="0.25">
      <c r="A43" s="36" t="s">
        <v>137</v>
      </c>
      <c r="B43" s="37" t="s">
        <v>200</v>
      </c>
      <c r="C43" s="36">
        <v>126542</v>
      </c>
      <c r="D43" s="39">
        <v>280000</v>
      </c>
      <c r="E43" s="38"/>
    </row>
    <row r="44" spans="1:5" x14ac:dyDescent="0.25">
      <c r="A44" s="36" t="s">
        <v>139</v>
      </c>
      <c r="B44" s="37" t="s">
        <v>200</v>
      </c>
      <c r="C44" s="36">
        <v>126544</v>
      </c>
      <c r="D44" s="39">
        <v>633000</v>
      </c>
      <c r="E44" s="38"/>
    </row>
    <row r="45" spans="1:5" x14ac:dyDescent="0.25">
      <c r="A45" s="36" t="s">
        <v>147</v>
      </c>
      <c r="B45" s="37" t="s">
        <v>200</v>
      </c>
      <c r="C45" s="36">
        <v>126552</v>
      </c>
      <c r="D45" s="39">
        <v>380000</v>
      </c>
      <c r="E45" s="38"/>
    </row>
    <row r="46" spans="1:5" x14ac:dyDescent="0.25">
      <c r="A46" s="36" t="s">
        <v>162</v>
      </c>
      <c r="B46" s="37" t="s">
        <v>200</v>
      </c>
      <c r="C46" s="36">
        <v>126568</v>
      </c>
      <c r="D46" s="39">
        <v>313000</v>
      </c>
      <c r="E46" s="38"/>
    </row>
    <row r="47" spans="1:5" x14ac:dyDescent="0.25">
      <c r="A47" s="36" t="s">
        <v>165</v>
      </c>
      <c r="B47" s="37" t="s">
        <v>200</v>
      </c>
      <c r="C47" s="36">
        <v>126571</v>
      </c>
      <c r="D47" s="39">
        <v>532000</v>
      </c>
      <c r="E47" s="38"/>
    </row>
    <row r="48" spans="1:5" x14ac:dyDescent="0.25">
      <c r="A48" s="36" t="s">
        <v>166</v>
      </c>
      <c r="B48" s="37" t="s">
        <v>200</v>
      </c>
      <c r="C48" s="36">
        <v>126572</v>
      </c>
      <c r="D48" s="39">
        <v>222000</v>
      </c>
      <c r="E48" s="38"/>
    </row>
    <row r="49" spans="1:5" x14ac:dyDescent="0.25">
      <c r="A49" s="36" t="s">
        <v>190</v>
      </c>
      <c r="B49" s="37" t="s">
        <v>200</v>
      </c>
      <c r="C49" s="36">
        <v>199511</v>
      </c>
      <c r="D49" s="39">
        <v>199000</v>
      </c>
      <c r="E49" s="38"/>
    </row>
    <row r="50" spans="1:5" x14ac:dyDescent="0.25">
      <c r="A50" s="36" t="s">
        <v>131</v>
      </c>
      <c r="B50" s="37" t="s">
        <v>198</v>
      </c>
      <c r="C50" s="36">
        <v>126534</v>
      </c>
      <c r="D50" s="39">
        <v>234000</v>
      </c>
      <c r="E50" s="38"/>
    </row>
    <row r="51" spans="1:5" x14ac:dyDescent="0.25">
      <c r="A51" s="36" t="s">
        <v>134</v>
      </c>
      <c r="B51" s="37" t="s">
        <v>198</v>
      </c>
      <c r="C51" s="36">
        <v>126539</v>
      </c>
      <c r="D51" s="39">
        <v>214000</v>
      </c>
      <c r="E51" s="38"/>
    </row>
    <row r="52" spans="1:5" x14ac:dyDescent="0.25">
      <c r="A52" s="36" t="s">
        <v>138</v>
      </c>
      <c r="B52" s="37" t="s">
        <v>198</v>
      </c>
      <c r="C52" s="36">
        <v>126543</v>
      </c>
      <c r="D52" s="39">
        <v>252000</v>
      </c>
      <c r="E52" s="38"/>
    </row>
    <row r="53" spans="1:5" x14ac:dyDescent="0.25">
      <c r="A53" s="36" t="s">
        <v>140</v>
      </c>
      <c r="B53" s="37" t="s">
        <v>198</v>
      </c>
      <c r="C53" s="36">
        <v>126545</v>
      </c>
      <c r="D53" s="39">
        <v>247000</v>
      </c>
      <c r="E53" s="38"/>
    </row>
    <row r="54" spans="1:5" x14ac:dyDescent="0.25">
      <c r="A54" s="36" t="s">
        <v>141</v>
      </c>
      <c r="B54" s="37" t="s">
        <v>198</v>
      </c>
      <c r="C54" s="36">
        <v>126546</v>
      </c>
      <c r="D54" s="39">
        <v>277000</v>
      </c>
      <c r="E54" s="38"/>
    </row>
    <row r="55" spans="1:5" x14ac:dyDescent="0.25">
      <c r="A55" s="36" t="s">
        <v>142</v>
      </c>
      <c r="B55" s="37" t="s">
        <v>198</v>
      </c>
      <c r="C55" s="36">
        <v>126547</v>
      </c>
      <c r="D55" s="39">
        <v>745000</v>
      </c>
      <c r="E55" s="38"/>
    </row>
    <row r="56" spans="1:5" x14ac:dyDescent="0.25">
      <c r="A56" s="36" t="s">
        <v>144</v>
      </c>
      <c r="B56" s="37" t="s">
        <v>198</v>
      </c>
      <c r="C56" s="36">
        <v>126549</v>
      </c>
      <c r="D56" s="39">
        <v>219000</v>
      </c>
      <c r="E56" s="38"/>
    </row>
    <row r="57" spans="1:5" x14ac:dyDescent="0.25">
      <c r="A57" s="36" t="s">
        <v>145</v>
      </c>
      <c r="B57" s="37" t="s">
        <v>198</v>
      </c>
      <c r="C57" s="36">
        <v>126550</v>
      </c>
      <c r="D57" s="39">
        <v>394000</v>
      </c>
      <c r="E57" s="38"/>
    </row>
    <row r="58" spans="1:5" x14ac:dyDescent="0.25">
      <c r="A58" s="36" t="s">
        <v>128</v>
      </c>
      <c r="B58" s="37" t="s">
        <v>196</v>
      </c>
      <c r="C58" s="36">
        <v>103629</v>
      </c>
      <c r="D58" s="39">
        <v>166000</v>
      </c>
      <c r="E58" s="38"/>
    </row>
    <row r="59" spans="1:5" x14ac:dyDescent="0.25">
      <c r="A59" s="36" t="s">
        <v>129</v>
      </c>
      <c r="B59" s="37" t="s">
        <v>196</v>
      </c>
      <c r="C59" s="36">
        <v>103647</v>
      </c>
      <c r="D59" s="39">
        <v>145000</v>
      </c>
      <c r="E59" s="38"/>
    </row>
    <row r="60" spans="1:5" x14ac:dyDescent="0.25">
      <c r="A60" s="36" t="s">
        <v>133</v>
      </c>
      <c r="B60" s="37" t="s">
        <v>196</v>
      </c>
      <c r="C60" s="36">
        <v>126537</v>
      </c>
      <c r="D60" s="39">
        <v>257000</v>
      </c>
      <c r="E60" s="38"/>
    </row>
    <row r="61" spans="1:5" x14ac:dyDescent="0.25">
      <c r="A61" s="36" t="s">
        <v>135</v>
      </c>
      <c r="B61" s="37" t="s">
        <v>196</v>
      </c>
      <c r="C61" s="36">
        <v>126540</v>
      </c>
      <c r="D61" s="39">
        <v>326000</v>
      </c>
      <c r="E61" s="38"/>
    </row>
    <row r="62" spans="1:5" x14ac:dyDescent="0.25">
      <c r="A62" s="36" t="s">
        <v>136</v>
      </c>
      <c r="B62" s="37" t="s">
        <v>196</v>
      </c>
      <c r="C62" s="36">
        <v>126541</v>
      </c>
      <c r="D62" s="39">
        <v>300000</v>
      </c>
      <c r="E62" s="38"/>
    </row>
    <row r="63" spans="1:5" x14ac:dyDescent="0.25">
      <c r="A63" s="36" t="s">
        <v>143</v>
      </c>
      <c r="B63" s="37" t="s">
        <v>196</v>
      </c>
      <c r="C63" s="36">
        <v>126548</v>
      </c>
      <c r="D63" s="39">
        <v>214000</v>
      </c>
      <c r="E63" s="38"/>
    </row>
    <row r="64" spans="1:5" x14ac:dyDescent="0.25">
      <c r="A64" s="36" t="s">
        <v>148</v>
      </c>
      <c r="B64" s="37" t="s">
        <v>196</v>
      </c>
      <c r="C64" s="36">
        <v>126553</v>
      </c>
      <c r="D64" s="39">
        <v>267000</v>
      </c>
      <c r="E64" s="38"/>
    </row>
    <row r="65" spans="1:5" x14ac:dyDescent="0.25">
      <c r="A65" s="36" t="s">
        <v>149</v>
      </c>
      <c r="B65" s="37" t="s">
        <v>196</v>
      </c>
      <c r="C65" s="36">
        <v>126554</v>
      </c>
      <c r="D65" s="39">
        <v>301000</v>
      </c>
      <c r="E65" s="38"/>
    </row>
    <row r="66" spans="1:5" x14ac:dyDescent="0.25">
      <c r="A66" s="36" t="s">
        <v>150</v>
      </c>
      <c r="B66" s="37" t="s">
        <v>196</v>
      </c>
      <c r="C66" s="36">
        <v>126556</v>
      </c>
      <c r="D66" s="39">
        <v>330000</v>
      </c>
      <c r="E66" s="38"/>
    </row>
    <row r="67" spans="1:5" x14ac:dyDescent="0.25">
      <c r="A67" s="36" t="s">
        <v>177</v>
      </c>
      <c r="B67" s="37" t="s">
        <v>196</v>
      </c>
      <c r="C67" s="36">
        <v>199518</v>
      </c>
      <c r="D67" s="39">
        <v>349000</v>
      </c>
      <c r="E67" s="38"/>
    </row>
    <row r="68" spans="1:5" x14ac:dyDescent="0.25">
      <c r="A68" s="36" t="s">
        <v>191</v>
      </c>
      <c r="B68" s="37" t="s">
        <v>196</v>
      </c>
      <c r="C68" s="36">
        <v>259006</v>
      </c>
      <c r="D68" s="39">
        <v>234000</v>
      </c>
      <c r="E68" s="38"/>
    </row>
    <row r="69" spans="1:5" x14ac:dyDescent="0.25">
      <c r="A69" s="36" t="s">
        <v>193</v>
      </c>
      <c r="B69" s="37" t="s">
        <v>196</v>
      </c>
      <c r="C69" s="36">
        <v>500409</v>
      </c>
      <c r="D69" s="39">
        <v>301000</v>
      </c>
      <c r="E69" s="38"/>
    </row>
  </sheetData>
  <sheetProtection algorithmName="SHA-512" hashValue="S6lef6WN4am/hPUUF2GkuKr1Uu5lCLHqrReCGMdWfdm5gcYJbduhwb6n8N50xqPkHEr2Fy/RfKiyWzxj/R+7Og==" saltValue="42dGeIqSGocjmSFIybkblA==" spinCount="100000" sheet="1" objects="1" scenarios="1"/>
  <sortState ref="B2:E69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92"/>
  <sheetViews>
    <sheetView tabSelected="1" workbookViewId="0">
      <selection activeCell="G26" sqref="G26"/>
    </sheetView>
  </sheetViews>
  <sheetFormatPr defaultRowHeight="12.75" x14ac:dyDescent="0.2"/>
  <cols>
    <col min="1" max="1" width="9.140625" style="1" customWidth="1"/>
    <col min="2" max="2" width="43.42578125" style="1" customWidth="1"/>
    <col min="3" max="3" width="15.7109375" style="1" customWidth="1"/>
    <col min="4" max="4" width="11.42578125" style="3" customWidth="1"/>
    <col min="5" max="5" width="14.28515625" style="1" customWidth="1"/>
    <col min="6" max="6" width="15.42578125" style="4" customWidth="1"/>
    <col min="7" max="7" width="16.140625" style="1" customWidth="1"/>
    <col min="8" max="16384" width="9.140625" style="1"/>
  </cols>
  <sheetData>
    <row r="1" spans="1:7" x14ac:dyDescent="0.2">
      <c r="A1" s="78" t="s">
        <v>14</v>
      </c>
      <c r="B1" s="78"/>
      <c r="C1" s="78"/>
      <c r="D1" s="78"/>
      <c r="E1" s="78"/>
      <c r="F1" s="78"/>
      <c r="G1" s="78"/>
    </row>
    <row r="2" spans="1:7" x14ac:dyDescent="0.2">
      <c r="A2" s="78" t="s">
        <v>15</v>
      </c>
      <c r="B2" s="78"/>
      <c r="C2" s="78"/>
      <c r="D2" s="78"/>
      <c r="E2" s="78"/>
      <c r="F2" s="78"/>
      <c r="G2" s="78"/>
    </row>
    <row r="3" spans="1:7" x14ac:dyDescent="0.2">
      <c r="A3" s="77" t="s">
        <v>16</v>
      </c>
      <c r="B3" s="77"/>
      <c r="C3" s="77"/>
      <c r="D3" s="77"/>
      <c r="E3" s="77"/>
      <c r="F3" s="77"/>
      <c r="G3" s="77"/>
    </row>
    <row r="4" spans="1:7" x14ac:dyDescent="0.2">
      <c r="A4" s="78" t="s">
        <v>17</v>
      </c>
      <c r="B4" s="78"/>
      <c r="C4" s="78"/>
      <c r="D4" s="78"/>
      <c r="E4" s="78"/>
      <c r="F4" s="78"/>
      <c r="G4" s="78"/>
    </row>
    <row r="5" spans="1:7" x14ac:dyDescent="0.2">
      <c r="A5" s="83" t="s">
        <v>18</v>
      </c>
      <c r="B5" s="83"/>
      <c r="C5" s="83"/>
      <c r="D5" s="83"/>
      <c r="E5" s="83"/>
      <c r="F5" s="83"/>
      <c r="G5" s="83"/>
    </row>
    <row r="7" spans="1:7" x14ac:dyDescent="0.2">
      <c r="A7" s="77" t="s">
        <v>19</v>
      </c>
      <c r="B7" s="77"/>
      <c r="C7" s="77"/>
      <c r="D7" s="77"/>
      <c r="E7" s="77"/>
      <c r="F7" s="77"/>
      <c r="G7" s="77"/>
    </row>
    <row r="8" spans="1:7" x14ac:dyDescent="0.2">
      <c r="A8" s="77" t="s">
        <v>20</v>
      </c>
      <c r="B8" s="77"/>
      <c r="C8" s="77"/>
      <c r="D8" s="77"/>
      <c r="E8" s="77"/>
      <c r="F8" s="77"/>
      <c r="G8" s="77"/>
    </row>
    <row r="9" spans="1:7" x14ac:dyDescent="0.2">
      <c r="A9" s="78" t="s">
        <v>207</v>
      </c>
      <c r="B9" s="78"/>
      <c r="C9" s="78"/>
      <c r="D9" s="78"/>
      <c r="E9" s="78"/>
      <c r="F9" s="78"/>
      <c r="G9" s="78"/>
    </row>
    <row r="11" spans="1:7" x14ac:dyDescent="0.2">
      <c r="A11" s="1" t="s">
        <v>21</v>
      </c>
      <c r="B11" s="2" t="s">
        <v>177</v>
      </c>
      <c r="E11" s="1" t="s">
        <v>22</v>
      </c>
      <c r="G11" s="40">
        <f>VLOOKUP(B11,'NEP 2019'!A2:D69,4,0)</f>
        <v>234000</v>
      </c>
    </row>
    <row r="12" spans="1:7" x14ac:dyDescent="0.2">
      <c r="A12" s="1" t="s">
        <v>23</v>
      </c>
      <c r="B12" s="41" t="str">
        <f>VLOOKUP(B11,'NEP 2019'!A2:D69,2,FALSE)</f>
        <v>II</v>
      </c>
    </row>
    <row r="14" spans="1:7" ht="15" customHeight="1" x14ac:dyDescent="0.2">
      <c r="A14" s="79" t="s">
        <v>4</v>
      </c>
      <c r="B14" s="79"/>
      <c r="C14" s="79" t="s">
        <v>24</v>
      </c>
      <c r="D14" s="5"/>
      <c r="E14" s="80" t="s">
        <v>25</v>
      </c>
      <c r="F14" s="81"/>
      <c r="G14" s="82"/>
    </row>
    <row r="15" spans="1:7" x14ac:dyDescent="0.2">
      <c r="A15" s="79"/>
      <c r="B15" s="79"/>
      <c r="C15" s="79"/>
      <c r="D15" s="5" t="s">
        <v>26</v>
      </c>
      <c r="E15" s="6" t="s">
        <v>110</v>
      </c>
      <c r="F15" s="7" t="s">
        <v>111</v>
      </c>
      <c r="G15" s="8" t="s">
        <v>112</v>
      </c>
    </row>
    <row r="16" spans="1:7" x14ac:dyDescent="0.2">
      <c r="A16" s="74" t="s">
        <v>0</v>
      </c>
      <c r="B16" s="74"/>
      <c r="C16" s="9"/>
      <c r="D16" s="10"/>
      <c r="E16" s="11"/>
      <c r="F16" s="12"/>
      <c r="G16" s="11"/>
    </row>
    <row r="17" spans="1:7" x14ac:dyDescent="0.2">
      <c r="A17" s="13"/>
      <c r="B17" s="9" t="s">
        <v>27</v>
      </c>
      <c r="C17" s="9" t="s">
        <v>28</v>
      </c>
      <c r="D17" s="14">
        <f>'[1]Percentage Guide'!C4</f>
        <v>5.9558340101326525E-2</v>
      </c>
      <c r="E17" s="15">
        <f>$G$11*D17</f>
        <v>13936.651583710407</v>
      </c>
      <c r="F17" s="16"/>
      <c r="G17" s="17"/>
    </row>
    <row r="18" spans="1:7" x14ac:dyDescent="0.2">
      <c r="A18" s="74" t="s">
        <v>29</v>
      </c>
      <c r="B18" s="74"/>
      <c r="C18" s="9"/>
      <c r="D18" s="18"/>
      <c r="E18" s="15"/>
      <c r="F18" s="19"/>
      <c r="G18" s="20"/>
    </row>
    <row r="19" spans="1:7" x14ac:dyDescent="0.2">
      <c r="A19" s="13"/>
      <c r="B19" s="9" t="s">
        <v>1</v>
      </c>
      <c r="C19" s="9" t="s">
        <v>30</v>
      </c>
      <c r="D19" s="14">
        <f>'[1]Percentage Guide'!C5</f>
        <v>0.1279344084773949</v>
      </c>
      <c r="E19" s="15">
        <f t="shared" ref="E19:E73" si="0">$G$11*D19</f>
        <v>29936.651583710405</v>
      </c>
      <c r="F19" s="16"/>
      <c r="G19" s="17"/>
    </row>
    <row r="20" spans="1:7" x14ac:dyDescent="0.2">
      <c r="A20" s="13"/>
      <c r="B20" s="9" t="s">
        <v>31</v>
      </c>
      <c r="C20" s="9" t="s">
        <v>32</v>
      </c>
      <c r="D20" s="21"/>
      <c r="E20" s="15"/>
      <c r="F20" s="16"/>
      <c r="G20" s="17"/>
    </row>
    <row r="21" spans="1:7" x14ac:dyDescent="0.2">
      <c r="A21" s="74" t="s">
        <v>33</v>
      </c>
      <c r="B21" s="74"/>
      <c r="C21" s="9"/>
      <c r="D21" s="18"/>
      <c r="E21" s="15"/>
      <c r="F21" s="19"/>
      <c r="G21" s="20"/>
    </row>
    <row r="22" spans="1:7" x14ac:dyDescent="0.2">
      <c r="A22" s="22"/>
      <c r="B22" s="23" t="s">
        <v>34</v>
      </c>
      <c r="C22" s="9" t="s">
        <v>35</v>
      </c>
      <c r="D22" s="18"/>
      <c r="E22" s="15"/>
      <c r="F22" s="16"/>
      <c r="G22" s="16"/>
    </row>
    <row r="23" spans="1:7" x14ac:dyDescent="0.2">
      <c r="A23" s="13"/>
      <c r="B23" s="9" t="s">
        <v>36</v>
      </c>
      <c r="C23" s="9" t="s">
        <v>37</v>
      </c>
      <c r="D23" s="14">
        <f>'[1]Percentage Guide'!C6</f>
        <v>0.41238349383145761</v>
      </c>
      <c r="E23" s="15">
        <f t="shared" si="0"/>
        <v>96497.737556561086</v>
      </c>
      <c r="F23" s="16"/>
      <c r="G23" s="16"/>
    </row>
    <row r="24" spans="1:7" x14ac:dyDescent="0.2">
      <c r="A24" s="9"/>
      <c r="B24" s="9" t="s">
        <v>9</v>
      </c>
      <c r="C24" s="9" t="s">
        <v>38</v>
      </c>
      <c r="D24" s="18">
        <f>'[1]Percentage Guide'!C7</f>
        <v>5.7624627760374369E-3</v>
      </c>
      <c r="E24" s="15">
        <f t="shared" si="0"/>
        <v>1348.4162895927602</v>
      </c>
      <c r="F24" s="16"/>
      <c r="G24" s="16"/>
    </row>
    <row r="25" spans="1:7" x14ac:dyDescent="0.2">
      <c r="A25" s="9"/>
      <c r="B25" s="9" t="s">
        <v>39</v>
      </c>
      <c r="C25" s="9" t="s">
        <v>40</v>
      </c>
      <c r="D25" s="18"/>
      <c r="E25" s="15"/>
      <c r="F25" s="16"/>
      <c r="G25" s="16"/>
    </row>
    <row r="26" spans="1:7" x14ac:dyDescent="0.2">
      <c r="A26" s="9"/>
      <c r="B26" s="9" t="s">
        <v>41</v>
      </c>
      <c r="C26" s="9" t="s">
        <v>42</v>
      </c>
      <c r="D26" s="21">
        <f>'[1]Percentage Guide'!C8</f>
        <v>1.0480720887960709E-2</v>
      </c>
      <c r="E26" s="15">
        <f t="shared" si="0"/>
        <v>2452.4886877828058</v>
      </c>
      <c r="F26" s="16"/>
      <c r="G26" s="16"/>
    </row>
    <row r="27" spans="1:7" x14ac:dyDescent="0.2">
      <c r="A27" s="9"/>
      <c r="B27" s="9" t="s">
        <v>43</v>
      </c>
      <c r="C27" s="9" t="s">
        <v>44</v>
      </c>
      <c r="D27" s="21"/>
      <c r="E27" s="15"/>
      <c r="F27" s="16"/>
      <c r="G27" s="16"/>
    </row>
    <row r="28" spans="1:7" x14ac:dyDescent="0.2">
      <c r="A28" s="9"/>
      <c r="B28" s="9" t="s">
        <v>45</v>
      </c>
      <c r="C28" s="9" t="s">
        <v>46</v>
      </c>
      <c r="D28" s="21"/>
      <c r="E28" s="15"/>
      <c r="F28" s="16"/>
      <c r="G28" s="16"/>
    </row>
    <row r="29" spans="1:7" x14ac:dyDescent="0.2">
      <c r="A29" s="9"/>
      <c r="B29" s="9" t="s">
        <v>47</v>
      </c>
      <c r="C29" s="9" t="s">
        <v>48</v>
      </c>
      <c r="D29" s="18"/>
      <c r="E29" s="15"/>
      <c r="F29" s="16"/>
      <c r="G29" s="16"/>
    </row>
    <row r="30" spans="1:7" x14ac:dyDescent="0.2">
      <c r="A30" s="9"/>
      <c r="B30" s="9" t="s">
        <v>49</v>
      </c>
      <c r="C30" s="9" t="s">
        <v>50</v>
      </c>
      <c r="D30" s="18">
        <f>'[1]Percentage Guide'!C9</f>
        <v>1.2530455969369995E-2</v>
      </c>
      <c r="E30" s="15">
        <f t="shared" si="0"/>
        <v>2932.126696832579</v>
      </c>
      <c r="F30" s="16"/>
      <c r="G30" s="16"/>
    </row>
    <row r="31" spans="1:7" x14ac:dyDescent="0.2">
      <c r="A31" s="9"/>
      <c r="B31" s="9" t="s">
        <v>51</v>
      </c>
      <c r="C31" s="9" t="s">
        <v>52</v>
      </c>
      <c r="D31" s="18">
        <f>'[1]Percentage Guide'!C10</f>
        <v>2.2353714661406968E-2</v>
      </c>
      <c r="E31" s="15">
        <f t="shared" si="0"/>
        <v>5230.7692307692305</v>
      </c>
      <c r="F31" s="16"/>
      <c r="G31" s="16"/>
    </row>
    <row r="32" spans="1:7" x14ac:dyDescent="0.2">
      <c r="A32" s="9"/>
      <c r="B32" s="9" t="s">
        <v>53</v>
      </c>
      <c r="C32" s="9" t="s">
        <v>54</v>
      </c>
      <c r="D32" s="18"/>
      <c r="E32" s="15"/>
      <c r="F32" s="16"/>
      <c r="G32" s="16"/>
    </row>
    <row r="33" spans="1:7" x14ac:dyDescent="0.2">
      <c r="A33" s="9"/>
      <c r="B33" s="9" t="s">
        <v>55</v>
      </c>
      <c r="C33" s="9" t="s">
        <v>56</v>
      </c>
      <c r="D33" s="18"/>
      <c r="E33" s="15"/>
      <c r="F33" s="16"/>
      <c r="G33" s="16"/>
    </row>
    <row r="34" spans="1:7" x14ac:dyDescent="0.2">
      <c r="A34" s="9"/>
      <c r="B34" s="9" t="s">
        <v>57</v>
      </c>
      <c r="C34" s="9" t="s">
        <v>58</v>
      </c>
      <c r="D34" s="18"/>
      <c r="E34" s="15"/>
      <c r="F34" s="16"/>
      <c r="G34" s="16"/>
    </row>
    <row r="35" spans="1:7" x14ac:dyDescent="0.2">
      <c r="A35" s="9"/>
      <c r="B35" s="9" t="s">
        <v>59</v>
      </c>
      <c r="C35" s="9" t="s">
        <v>60</v>
      </c>
      <c r="D35" s="18"/>
      <c r="E35" s="15"/>
      <c r="F35" s="16"/>
      <c r="G35" s="16"/>
    </row>
    <row r="36" spans="1:7" x14ac:dyDescent="0.2">
      <c r="A36" s="72"/>
      <c r="B36" s="72" t="s">
        <v>61</v>
      </c>
      <c r="C36" s="72" t="s">
        <v>62</v>
      </c>
      <c r="D36" s="14"/>
      <c r="E36" s="15"/>
      <c r="F36" s="16"/>
      <c r="G36" s="16"/>
    </row>
    <row r="37" spans="1:7" x14ac:dyDescent="0.2">
      <c r="A37" s="9"/>
      <c r="B37" s="13" t="s">
        <v>223</v>
      </c>
      <c r="C37" s="9"/>
      <c r="D37" s="21"/>
      <c r="E37" s="15">
        <f>SUM(E23:E36)</f>
        <v>108461.53846153847</v>
      </c>
      <c r="F37" s="15">
        <f t="shared" ref="F37:G37" si="1">SUM(F23:F36)</f>
        <v>0</v>
      </c>
      <c r="G37" s="15">
        <f t="shared" si="1"/>
        <v>0</v>
      </c>
    </row>
    <row r="38" spans="1:7" x14ac:dyDescent="0.2">
      <c r="A38" s="74" t="s">
        <v>63</v>
      </c>
      <c r="B38" s="74"/>
      <c r="C38" s="9"/>
      <c r="D38" s="18"/>
      <c r="E38" s="15"/>
      <c r="F38" s="19"/>
      <c r="G38" s="20"/>
    </row>
    <row r="39" spans="1:7" x14ac:dyDescent="0.2">
      <c r="A39" s="9"/>
      <c r="B39" s="9" t="s">
        <v>2</v>
      </c>
      <c r="C39" s="9" t="s">
        <v>64</v>
      </c>
      <c r="D39" s="21">
        <f>'[1]Percentage Guide'!C11</f>
        <v>9.320493483389411E-3</v>
      </c>
      <c r="E39" s="15">
        <f t="shared" si="0"/>
        <v>2180.9954751131222</v>
      </c>
      <c r="F39" s="16"/>
      <c r="G39" s="17"/>
    </row>
    <row r="40" spans="1:7" x14ac:dyDescent="0.2">
      <c r="A40" s="9"/>
      <c r="B40" s="9" t="s">
        <v>3</v>
      </c>
      <c r="C40" s="9" t="s">
        <v>65</v>
      </c>
      <c r="D40" s="14">
        <f>'[1]Percentage Guide'!C12</f>
        <v>7.7967281587191087E-2</v>
      </c>
      <c r="E40" s="15">
        <f t="shared" si="0"/>
        <v>18244.343891402714</v>
      </c>
      <c r="F40" s="16"/>
      <c r="G40" s="17"/>
    </row>
    <row r="41" spans="1:7" x14ac:dyDescent="0.2">
      <c r="A41" s="74" t="s">
        <v>66</v>
      </c>
      <c r="B41" s="74"/>
      <c r="C41" s="9"/>
      <c r="D41" s="18"/>
      <c r="E41" s="15"/>
      <c r="F41" s="19"/>
      <c r="G41" s="20"/>
    </row>
    <row r="42" spans="1:7" x14ac:dyDescent="0.2">
      <c r="A42" s="9"/>
      <c r="B42" s="9" t="s">
        <v>67</v>
      </c>
      <c r="C42" s="9" t="s">
        <v>68</v>
      </c>
      <c r="D42" s="18">
        <f>'[1]Percentage Guide'!C13</f>
        <v>2.4364775495997215E-3</v>
      </c>
      <c r="E42" s="15">
        <f t="shared" si="0"/>
        <v>570.13574660633481</v>
      </c>
      <c r="F42" s="16"/>
      <c r="G42" s="17"/>
    </row>
    <row r="43" spans="1:7" x14ac:dyDescent="0.2">
      <c r="A43" s="9"/>
      <c r="B43" s="9" t="s">
        <v>7</v>
      </c>
      <c r="C43" s="24" t="s">
        <v>69</v>
      </c>
      <c r="D43" s="21">
        <f>'[1]Percentage Guide'!C14</f>
        <v>3.5193564605329312E-3</v>
      </c>
      <c r="E43" s="15">
        <f t="shared" si="0"/>
        <v>823.52941176470586</v>
      </c>
      <c r="F43" s="16"/>
      <c r="G43" s="17"/>
    </row>
    <row r="44" spans="1:7" x14ac:dyDescent="0.2">
      <c r="A44" s="9"/>
      <c r="B44" s="9" t="s">
        <v>8</v>
      </c>
      <c r="C44" s="24" t="s">
        <v>70</v>
      </c>
      <c r="D44" s="21">
        <f>'[1]Percentage Guide'!C15</f>
        <v>1.1602274045712959E-4</v>
      </c>
      <c r="E44" s="15">
        <f t="shared" si="0"/>
        <v>27.149321266968325</v>
      </c>
      <c r="F44" s="16"/>
      <c r="G44" s="17"/>
    </row>
    <row r="45" spans="1:7" x14ac:dyDescent="0.2">
      <c r="A45" s="9"/>
      <c r="B45" s="9" t="s">
        <v>71</v>
      </c>
      <c r="C45" s="24" t="s">
        <v>72</v>
      </c>
      <c r="D45" s="21">
        <f>'[1]Percentage Guide'!C16</f>
        <v>1.5469698727617281E-2</v>
      </c>
      <c r="E45" s="15">
        <f t="shared" si="0"/>
        <v>3619.9095022624438</v>
      </c>
      <c r="F45" s="16"/>
      <c r="G45" s="17"/>
    </row>
    <row r="46" spans="1:7" x14ac:dyDescent="0.2">
      <c r="A46" s="13" t="s">
        <v>113</v>
      </c>
      <c r="B46" s="9"/>
      <c r="C46" s="24"/>
      <c r="D46" s="21"/>
      <c r="E46" s="15"/>
      <c r="F46" s="19"/>
      <c r="G46" s="33"/>
    </row>
    <row r="47" spans="1:7" x14ac:dyDescent="0.2">
      <c r="A47" s="9"/>
      <c r="B47" s="9" t="s">
        <v>10</v>
      </c>
      <c r="C47" s="24" t="s">
        <v>116</v>
      </c>
      <c r="D47" s="21">
        <f>'[1]Percentage Guide'!C17</f>
        <v>2.3204548091425919E-4</v>
      </c>
      <c r="E47" s="15">
        <f t="shared" si="0"/>
        <v>54.298642533936651</v>
      </c>
      <c r="F47" s="16"/>
      <c r="G47" s="17"/>
    </row>
    <row r="48" spans="1:7" x14ac:dyDescent="0.2">
      <c r="A48" s="74" t="s">
        <v>73</v>
      </c>
      <c r="B48" s="74"/>
      <c r="C48" s="24"/>
      <c r="D48" s="18"/>
      <c r="E48" s="15"/>
      <c r="F48" s="19"/>
      <c r="G48" s="20"/>
    </row>
    <row r="49" spans="1:7" x14ac:dyDescent="0.2">
      <c r="A49" s="9"/>
      <c r="B49" s="9" t="s">
        <v>5</v>
      </c>
      <c r="C49" s="24" t="s">
        <v>74</v>
      </c>
      <c r="D49" s="21">
        <f>'[1]Percentage Guide'!C18</f>
        <v>1.9375797656340642E-2</v>
      </c>
      <c r="E49" s="15">
        <f t="shared" si="0"/>
        <v>4533.93665158371</v>
      </c>
      <c r="F49" s="16"/>
      <c r="G49" s="17"/>
    </row>
    <row r="50" spans="1:7" x14ac:dyDescent="0.2">
      <c r="A50" s="9"/>
      <c r="B50" s="9" t="s">
        <v>75</v>
      </c>
      <c r="C50" s="24" t="s">
        <v>76</v>
      </c>
      <c r="D50" s="21">
        <f>'[1]Percentage Guide'!C19</f>
        <v>7.0387129210658624E-3</v>
      </c>
      <c r="E50" s="15">
        <f t="shared" si="0"/>
        <v>1647.0588235294117</v>
      </c>
      <c r="F50" s="16"/>
      <c r="G50" s="17"/>
    </row>
    <row r="51" spans="1:7" x14ac:dyDescent="0.2">
      <c r="A51" s="9"/>
      <c r="B51" s="9" t="s">
        <v>114</v>
      </c>
      <c r="C51" s="24" t="s">
        <v>117</v>
      </c>
      <c r="D51" s="21">
        <f>'[1]Percentage Guide'!C20</f>
        <v>4.5248868778280547E-3</v>
      </c>
      <c r="E51" s="15">
        <f t="shared" si="0"/>
        <v>1058.8235294117649</v>
      </c>
      <c r="F51" s="16"/>
      <c r="G51" s="17"/>
    </row>
    <row r="52" spans="1:7" x14ac:dyDescent="0.2">
      <c r="A52" s="74" t="s">
        <v>77</v>
      </c>
      <c r="B52" s="74"/>
      <c r="C52" s="24"/>
      <c r="D52" s="18"/>
      <c r="E52" s="15"/>
      <c r="F52" s="19"/>
      <c r="G52" s="20"/>
    </row>
    <row r="53" spans="1:7" x14ac:dyDescent="0.2">
      <c r="A53" s="9"/>
      <c r="B53" s="9" t="s">
        <v>78</v>
      </c>
      <c r="C53" s="24"/>
      <c r="D53" s="18"/>
      <c r="E53" s="15"/>
      <c r="F53" s="19"/>
      <c r="G53" s="20"/>
    </row>
    <row r="54" spans="1:7" x14ac:dyDescent="0.2">
      <c r="A54" s="9"/>
      <c r="B54" s="9" t="s">
        <v>79</v>
      </c>
      <c r="C54" s="24" t="s">
        <v>80</v>
      </c>
      <c r="D54" s="18"/>
      <c r="E54" s="15"/>
      <c r="F54" s="16"/>
      <c r="G54" s="17"/>
    </row>
    <row r="55" spans="1:7" x14ac:dyDescent="0.2">
      <c r="A55" s="9"/>
      <c r="B55" s="9" t="s">
        <v>81</v>
      </c>
      <c r="C55" s="24" t="s">
        <v>82</v>
      </c>
      <c r="D55" s="21">
        <f>'[1]Percentage Guide'!C21</f>
        <v>2.2353714661406968E-2</v>
      </c>
      <c r="E55" s="15">
        <f t="shared" si="0"/>
        <v>5230.7692307692305</v>
      </c>
      <c r="F55" s="16"/>
      <c r="G55" s="17"/>
    </row>
    <row r="56" spans="1:7" x14ac:dyDescent="0.2">
      <c r="A56" s="9"/>
      <c r="B56" s="9" t="s">
        <v>83</v>
      </c>
      <c r="C56" s="24"/>
      <c r="D56" s="18"/>
      <c r="E56" s="15"/>
      <c r="F56" s="19"/>
      <c r="G56" s="20"/>
    </row>
    <row r="57" spans="1:7" x14ac:dyDescent="0.2">
      <c r="A57" s="9"/>
      <c r="B57" s="9" t="s">
        <v>84</v>
      </c>
      <c r="C57" s="25" t="s">
        <v>85</v>
      </c>
      <c r="D57" s="18">
        <f>'[1]Percentage Guide'!C22</f>
        <v>2.5138260432378077E-3</v>
      </c>
      <c r="E57" s="15">
        <f t="shared" si="0"/>
        <v>588.23529411764696</v>
      </c>
      <c r="F57" s="16"/>
      <c r="G57" s="17"/>
    </row>
    <row r="58" spans="1:7" x14ac:dyDescent="0.2">
      <c r="A58" s="9"/>
      <c r="B58" s="9" t="s">
        <v>86</v>
      </c>
      <c r="C58" s="24" t="s">
        <v>87</v>
      </c>
      <c r="D58" s="21">
        <f>'[1]Percentage Guide'!C23</f>
        <v>3.2099624859805854E-3</v>
      </c>
      <c r="E58" s="15">
        <f t="shared" si="0"/>
        <v>751.13122171945702</v>
      </c>
      <c r="F58" s="16"/>
      <c r="G58" s="17"/>
    </row>
    <row r="59" spans="1:7" x14ac:dyDescent="0.2">
      <c r="A59" s="9"/>
      <c r="B59" s="9" t="s">
        <v>88</v>
      </c>
      <c r="C59" s="24" t="s">
        <v>89</v>
      </c>
      <c r="D59" s="21">
        <f>'[1]Percentage Guide'!C24</f>
        <v>7.5801523765324673E-3</v>
      </c>
      <c r="E59" s="15">
        <f t="shared" si="0"/>
        <v>1773.7556561085973</v>
      </c>
      <c r="F59" s="16"/>
      <c r="G59" s="17"/>
    </row>
    <row r="60" spans="1:7" x14ac:dyDescent="0.2">
      <c r="A60" s="9"/>
      <c r="B60" s="9" t="s">
        <v>90</v>
      </c>
      <c r="C60" s="24" t="s">
        <v>91</v>
      </c>
      <c r="D60" s="18"/>
      <c r="E60" s="15"/>
      <c r="F60" s="16"/>
      <c r="G60" s="17"/>
    </row>
    <row r="61" spans="1:7" x14ac:dyDescent="0.2">
      <c r="A61" s="9"/>
      <c r="B61" s="26" t="s">
        <v>115</v>
      </c>
      <c r="C61" s="24" t="s">
        <v>118</v>
      </c>
      <c r="D61" s="18">
        <f>'[1]Percentage Guide'!C25</f>
        <v>3.86742468190432E-5</v>
      </c>
      <c r="E61" s="15">
        <f t="shared" si="0"/>
        <v>9.0497737556561084</v>
      </c>
      <c r="F61" s="16"/>
      <c r="G61" s="17"/>
    </row>
    <row r="62" spans="1:7" x14ac:dyDescent="0.2">
      <c r="A62" s="9"/>
      <c r="B62" s="26" t="s">
        <v>92</v>
      </c>
      <c r="C62" s="24" t="s">
        <v>93</v>
      </c>
      <c r="D62" s="21">
        <f>'[1]Percentage Guide'!C26</f>
        <v>2.3591290559616352E-3</v>
      </c>
      <c r="E62" s="15">
        <f t="shared" si="0"/>
        <v>552.03619909502265</v>
      </c>
      <c r="F62" s="16"/>
      <c r="G62" s="17"/>
    </row>
    <row r="63" spans="1:7" x14ac:dyDescent="0.2">
      <c r="A63" s="74" t="s">
        <v>94</v>
      </c>
      <c r="B63" s="74"/>
      <c r="C63" s="24"/>
      <c r="D63" s="18"/>
      <c r="E63" s="15"/>
      <c r="F63" s="19"/>
      <c r="G63" s="20"/>
    </row>
    <row r="64" spans="1:7" x14ac:dyDescent="0.2">
      <c r="A64" s="22"/>
      <c r="B64" s="23" t="s">
        <v>11</v>
      </c>
      <c r="C64" s="24" t="s">
        <v>119</v>
      </c>
      <c r="D64" s="18">
        <f>'[1]Percentage Guide'!C27</f>
        <v>2.784545770971111E-3</v>
      </c>
      <c r="E64" s="15">
        <f t="shared" si="0"/>
        <v>651.58371040724001</v>
      </c>
      <c r="F64" s="16"/>
      <c r="G64" s="17"/>
    </row>
    <row r="65" spans="1:7" x14ac:dyDescent="0.2">
      <c r="A65" s="9"/>
      <c r="B65" s="9" t="s">
        <v>95</v>
      </c>
      <c r="C65" s="24" t="s">
        <v>96</v>
      </c>
      <c r="D65" s="21">
        <f>'[1]Percentage Guide'!C28</f>
        <v>4.7569323587423138E-3</v>
      </c>
      <c r="E65" s="15">
        <f t="shared" si="0"/>
        <v>1113.1221719457014</v>
      </c>
      <c r="F65" s="16"/>
      <c r="G65" s="17"/>
    </row>
    <row r="66" spans="1:7" x14ac:dyDescent="0.2">
      <c r="A66" s="9"/>
      <c r="B66" s="9" t="s">
        <v>12</v>
      </c>
      <c r="C66" s="24" t="s">
        <v>120</v>
      </c>
      <c r="D66" s="21">
        <f>'[1]Percentage Guide'!C29</f>
        <v>2.2740457129597401E-2</v>
      </c>
      <c r="E66" s="15">
        <f t="shared" si="0"/>
        <v>5321.2669683257918</v>
      </c>
      <c r="F66" s="16"/>
      <c r="G66" s="17"/>
    </row>
    <row r="67" spans="1:7" x14ac:dyDescent="0.2">
      <c r="A67" s="74" t="s">
        <v>6</v>
      </c>
      <c r="B67" s="74"/>
      <c r="C67" s="24"/>
      <c r="D67" s="18"/>
      <c r="E67" s="15"/>
      <c r="F67" s="19"/>
      <c r="G67" s="20"/>
    </row>
    <row r="68" spans="1:7" x14ac:dyDescent="0.2">
      <c r="A68" s="9"/>
      <c r="B68" s="9" t="s">
        <v>6</v>
      </c>
      <c r="C68" s="25" t="s">
        <v>97</v>
      </c>
      <c r="D68" s="21">
        <f>'[1]Percentage Guide'!C30</f>
        <v>7.73484936380864E-5</v>
      </c>
      <c r="E68" s="15">
        <f t="shared" si="0"/>
        <v>18.099547511312217</v>
      </c>
      <c r="F68" s="16"/>
      <c r="G68" s="17"/>
    </row>
    <row r="69" spans="1:7" x14ac:dyDescent="0.2">
      <c r="A69" s="74" t="s">
        <v>98</v>
      </c>
      <c r="B69" s="74"/>
      <c r="C69" s="24"/>
      <c r="D69" s="18"/>
      <c r="E69" s="15"/>
      <c r="F69" s="19"/>
      <c r="G69" s="20"/>
    </row>
    <row r="70" spans="1:7" x14ac:dyDescent="0.2">
      <c r="A70" s="9"/>
      <c r="B70" s="9" t="s">
        <v>99</v>
      </c>
      <c r="C70" s="24" t="s">
        <v>100</v>
      </c>
      <c r="D70" s="21">
        <f>'[1]Percentage Guide'!C31</f>
        <v>2.3978033027806784E-2</v>
      </c>
      <c r="E70" s="15">
        <f t="shared" si="0"/>
        <v>5610.8597285067872</v>
      </c>
      <c r="F70" s="16"/>
      <c r="G70" s="17"/>
    </row>
    <row r="71" spans="1:7" x14ac:dyDescent="0.2">
      <c r="A71" s="9"/>
      <c r="B71" s="9" t="s">
        <v>13</v>
      </c>
      <c r="C71" s="24" t="s">
        <v>122</v>
      </c>
      <c r="D71" s="18">
        <f>'[1]Percentage Guide'!C32</f>
        <v>3.3646594732567579E-3</v>
      </c>
      <c r="E71" s="15">
        <f t="shared" si="0"/>
        <v>787.33031674208132</v>
      </c>
      <c r="F71" s="16"/>
      <c r="G71" s="17"/>
    </row>
    <row r="72" spans="1:7" x14ac:dyDescent="0.2">
      <c r="A72" s="9"/>
      <c r="B72" s="9" t="s">
        <v>121</v>
      </c>
      <c r="C72" s="24" t="s">
        <v>123</v>
      </c>
      <c r="D72" s="18">
        <f>'[1]Percentage Guide'!C33</f>
        <v>5.9171597633136093E-3</v>
      </c>
      <c r="E72" s="15">
        <f t="shared" si="0"/>
        <v>1384.6153846153845</v>
      </c>
      <c r="F72" s="16"/>
      <c r="G72" s="17"/>
    </row>
    <row r="73" spans="1:7" x14ac:dyDescent="0.2">
      <c r="A73" s="74" t="s">
        <v>98</v>
      </c>
      <c r="B73" s="74"/>
      <c r="C73" s="24" t="s">
        <v>124</v>
      </c>
      <c r="D73" s="18">
        <f>'[1]Percentage Guide'!C34</f>
        <v>0.10732103492284488</v>
      </c>
      <c r="E73" s="15">
        <f t="shared" si="0"/>
        <v>25113.122171945703</v>
      </c>
      <c r="F73" s="16"/>
      <c r="G73" s="17"/>
    </row>
    <row r="74" spans="1:7" x14ac:dyDescent="0.2">
      <c r="A74" s="75" t="s">
        <v>101</v>
      </c>
      <c r="B74" s="75"/>
      <c r="C74" s="75"/>
      <c r="D74" s="27">
        <f>SUM(D17:D73)</f>
        <v>0.99999999999999967</v>
      </c>
      <c r="E74" s="28">
        <f>SUM(E17:E73)-E37</f>
        <v>233999.99999999985</v>
      </c>
      <c r="F74" s="28">
        <f>SUM(F17:F70)-F37</f>
        <v>0</v>
      </c>
      <c r="G74" s="28">
        <f>SUM(G17:G70)-G37</f>
        <v>0</v>
      </c>
    </row>
    <row r="76" spans="1:7" x14ac:dyDescent="0.2">
      <c r="B76" s="1" t="s">
        <v>102</v>
      </c>
    </row>
    <row r="78" spans="1:7" x14ac:dyDescent="0.2">
      <c r="B78" s="29"/>
    </row>
    <row r="79" spans="1:7" x14ac:dyDescent="0.2">
      <c r="B79" s="30" t="s">
        <v>103</v>
      </c>
    </row>
    <row r="80" spans="1:7" x14ac:dyDescent="0.2">
      <c r="B80" s="42">
        <v>43315</v>
      </c>
    </row>
    <row r="82" spans="2:7" x14ac:dyDescent="0.2">
      <c r="B82" s="1" t="s">
        <v>104</v>
      </c>
    </row>
    <row r="85" spans="2:7" x14ac:dyDescent="0.2">
      <c r="B85" s="31" t="s">
        <v>105</v>
      </c>
    </row>
    <row r="86" spans="2:7" x14ac:dyDescent="0.2">
      <c r="B86" s="32" t="s">
        <v>106</v>
      </c>
    </row>
    <row r="88" spans="2:7" x14ac:dyDescent="0.2">
      <c r="B88" s="73" t="s">
        <v>107</v>
      </c>
      <c r="C88" s="73"/>
      <c r="D88" s="73"/>
      <c r="E88" s="73"/>
      <c r="F88" s="73"/>
      <c r="G88" s="73"/>
    </row>
    <row r="91" spans="2:7" x14ac:dyDescent="0.2">
      <c r="B91" s="76" t="s">
        <v>108</v>
      </c>
      <c r="C91" s="76"/>
      <c r="D91" s="76"/>
      <c r="E91" s="76"/>
      <c r="F91" s="76"/>
      <c r="G91" s="76"/>
    </row>
    <row r="92" spans="2:7" x14ac:dyDescent="0.2">
      <c r="B92" s="73" t="s">
        <v>109</v>
      </c>
      <c r="C92" s="73"/>
      <c r="D92" s="73"/>
      <c r="E92" s="73"/>
      <c r="F92" s="73"/>
      <c r="G92" s="73"/>
    </row>
  </sheetData>
  <sheetProtection algorithmName="SHA-512" hashValue="CXBM5jrdF+XobJN1WM9K3Dz+CXX/OLBUIjHgtcc+8SXvWNgm9XvgqfA5Z6tB/BhDLwJ9a2jP4LpIV+KT4V9oUA==" saltValue="9Dh+/Je8wMLGRbkw4moKjQ==" spinCount="100000" sheet="1" objects="1" scenarios="1"/>
  <mergeCells count="26">
    <mergeCell ref="A7:G7"/>
    <mergeCell ref="A1:G1"/>
    <mergeCell ref="A2:G2"/>
    <mergeCell ref="A3:G3"/>
    <mergeCell ref="A4:G4"/>
    <mergeCell ref="A5:G5"/>
    <mergeCell ref="A52:B52"/>
    <mergeCell ref="A8:G8"/>
    <mergeCell ref="A9:G9"/>
    <mergeCell ref="A14:B15"/>
    <mergeCell ref="C14:C15"/>
    <mergeCell ref="E14:G14"/>
    <mergeCell ref="A16:B16"/>
    <mergeCell ref="A18:B18"/>
    <mergeCell ref="A21:B21"/>
    <mergeCell ref="A38:B38"/>
    <mergeCell ref="A41:B41"/>
    <mergeCell ref="A48:B48"/>
    <mergeCell ref="B92:G92"/>
    <mergeCell ref="A73:B73"/>
    <mergeCell ref="A63:B63"/>
    <mergeCell ref="A67:B67"/>
    <mergeCell ref="A69:B69"/>
    <mergeCell ref="A74:C74"/>
    <mergeCell ref="B88:G88"/>
    <mergeCell ref="B91:G91"/>
  </mergeCells>
  <conditionalFormatting sqref="G74">
    <cfRule type="expression" dxfId="9" priority="1">
      <formula>$G$74&gt;$G$11</formula>
    </cfRule>
  </conditionalFormatting>
  <pageMargins left="0.19685039370078741" right="0.19685039370078741" top="0.31496062992125984" bottom="0.55118110236220474" header="0.31496062992125984" footer="0.31496062992125984"/>
  <pageSetup paperSize="5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'NEP 2019'!$A$2:$A$69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workbookViewId="0">
      <selection activeCell="C13" sqref="C13"/>
    </sheetView>
  </sheetViews>
  <sheetFormatPr defaultRowHeight="15" x14ac:dyDescent="0.25"/>
  <cols>
    <col min="1" max="1" width="1.140625" style="71" customWidth="1"/>
    <col min="2" max="2" width="13.140625" style="71" customWidth="1"/>
    <col min="3" max="3" width="40.7109375" style="71" customWidth="1"/>
    <col min="4" max="4" width="16.5703125" style="71" customWidth="1"/>
    <col min="5" max="5" width="11.28515625" style="71" bestFit="1" customWidth="1"/>
    <col min="6" max="6" width="11.85546875" style="71" bestFit="1" customWidth="1"/>
    <col min="7" max="7" width="12.5703125" style="71" bestFit="1" customWidth="1"/>
    <col min="8" max="8" width="12.140625" style="71" bestFit="1" customWidth="1"/>
    <col min="9" max="9" width="12" style="71" bestFit="1" customWidth="1"/>
    <col min="10" max="10" width="12.28515625" style="71" customWidth="1"/>
    <col min="11" max="16384" width="9.140625" style="71"/>
  </cols>
  <sheetData>
    <row r="1" spans="1:10" s="52" customFormat="1" ht="16.5" x14ac:dyDescent="0.3">
      <c r="A1" s="43" t="s">
        <v>208</v>
      </c>
      <c r="B1" s="50"/>
      <c r="C1" s="51" t="str">
        <f>'SOB 2019'!B11</f>
        <v>Kibalabag ES</v>
      </c>
      <c r="D1" s="52" t="s">
        <v>209</v>
      </c>
      <c r="E1" s="53">
        <f>C2/4</f>
        <v>58500</v>
      </c>
      <c r="F1" s="54"/>
      <c r="G1" s="54"/>
      <c r="H1" s="54"/>
      <c r="I1" s="54"/>
      <c r="J1" s="55"/>
    </row>
    <row r="2" spans="1:10" s="52" customFormat="1" ht="16.5" x14ac:dyDescent="0.3">
      <c r="A2" s="84" t="s">
        <v>210</v>
      </c>
      <c r="B2" s="84"/>
      <c r="C2" s="54">
        <f>'SOB 2019'!G11</f>
        <v>234000</v>
      </c>
      <c r="D2" s="52" t="s">
        <v>211</v>
      </c>
      <c r="E2" s="53">
        <f>E1-(E1*0.05)</f>
        <v>55575</v>
      </c>
      <c r="F2" s="54"/>
      <c r="G2" s="54"/>
      <c r="H2" s="54"/>
      <c r="I2" s="54"/>
      <c r="J2" s="55"/>
    </row>
    <row r="3" spans="1:10" s="52" customFormat="1" ht="9.75" customHeight="1" x14ac:dyDescent="0.3">
      <c r="A3" s="56"/>
      <c r="B3" s="56"/>
      <c r="C3" s="54"/>
      <c r="E3" s="53"/>
      <c r="F3" s="54"/>
      <c r="G3" s="54"/>
      <c r="H3" s="54"/>
      <c r="I3" s="54"/>
      <c r="J3" s="55"/>
    </row>
    <row r="4" spans="1:10" s="57" customFormat="1" ht="16.5" x14ac:dyDescent="0.3">
      <c r="A4" s="85" t="s">
        <v>212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s="57" customFormat="1" ht="9" customHeight="1" x14ac:dyDescent="0.3">
      <c r="A5" s="58"/>
      <c r="B5" s="58"/>
      <c r="C5" s="58"/>
      <c r="D5" s="58"/>
      <c r="E5" s="58"/>
      <c r="F5" s="58"/>
      <c r="G5" s="58"/>
      <c r="H5" s="58"/>
      <c r="I5" s="58"/>
      <c r="J5" s="59"/>
    </row>
    <row r="6" spans="1:10" s="63" customFormat="1" ht="31.5" customHeight="1" x14ac:dyDescent="0.25">
      <c r="A6" s="86" t="s">
        <v>213</v>
      </c>
      <c r="B6" s="86"/>
      <c r="C6" s="86"/>
      <c r="D6" s="60" t="s">
        <v>214</v>
      </c>
      <c r="E6" s="61" t="s">
        <v>215</v>
      </c>
      <c r="F6" s="61" t="s">
        <v>216</v>
      </c>
      <c r="G6" s="61" t="s">
        <v>217</v>
      </c>
      <c r="H6" s="61" t="s">
        <v>218</v>
      </c>
      <c r="I6" s="61" t="s">
        <v>219</v>
      </c>
      <c r="J6" s="62" t="s">
        <v>220</v>
      </c>
    </row>
    <row r="7" spans="1:10" s="63" customFormat="1" ht="16.5" x14ac:dyDescent="0.3">
      <c r="B7" s="87" t="s">
        <v>0</v>
      </c>
      <c r="C7" s="87"/>
      <c r="D7" s="44"/>
      <c r="E7" s="61"/>
      <c r="F7" s="61"/>
      <c r="G7" s="61"/>
      <c r="H7" s="61"/>
      <c r="I7" s="61"/>
      <c r="J7" s="62"/>
    </row>
    <row r="8" spans="1:10" s="63" customFormat="1" ht="16.5" x14ac:dyDescent="0.3">
      <c r="B8" s="45"/>
      <c r="C8" s="44" t="s">
        <v>27</v>
      </c>
      <c r="D8" s="44" t="s">
        <v>28</v>
      </c>
      <c r="E8" s="64">
        <f>'SOB 2019'!G17</f>
        <v>0</v>
      </c>
      <c r="F8" s="64">
        <f>E8/4</f>
        <v>0</v>
      </c>
      <c r="G8" s="65"/>
      <c r="H8" s="65"/>
      <c r="I8" s="65"/>
      <c r="J8" s="66">
        <f>E8-(F8+G8+H8+I8)</f>
        <v>0</v>
      </c>
    </row>
    <row r="9" spans="1:10" s="63" customFormat="1" ht="16.5" x14ac:dyDescent="0.3">
      <c r="B9" s="87" t="s">
        <v>29</v>
      </c>
      <c r="C9" s="87"/>
      <c r="D9" s="44"/>
      <c r="E9" s="64"/>
      <c r="F9" s="64"/>
      <c r="G9" s="65"/>
      <c r="H9" s="65"/>
      <c r="I9" s="65"/>
      <c r="J9" s="66"/>
    </row>
    <row r="10" spans="1:10" s="63" customFormat="1" ht="16.5" x14ac:dyDescent="0.3">
      <c r="B10" s="45"/>
      <c r="C10" s="44" t="s">
        <v>1</v>
      </c>
      <c r="D10" s="44" t="s">
        <v>30</v>
      </c>
      <c r="E10" s="64">
        <f>'SOB 2019'!G19</f>
        <v>0</v>
      </c>
      <c r="F10" s="64">
        <f t="shared" ref="F10:F11" si="0">E10/4</f>
        <v>0</v>
      </c>
      <c r="G10" s="65"/>
      <c r="H10" s="65"/>
      <c r="I10" s="65"/>
      <c r="J10" s="66">
        <f t="shared" ref="J10:J63" si="1">E10-(F10+G10+H10+I10)</f>
        <v>0</v>
      </c>
    </row>
    <row r="11" spans="1:10" s="63" customFormat="1" ht="16.5" x14ac:dyDescent="0.3">
      <c r="B11" s="45"/>
      <c r="C11" s="44" t="s">
        <v>31</v>
      </c>
      <c r="D11" s="44" t="s">
        <v>32</v>
      </c>
      <c r="E11" s="64">
        <f>'SOB 2019'!G20</f>
        <v>0</v>
      </c>
      <c r="F11" s="64">
        <f t="shared" si="0"/>
        <v>0</v>
      </c>
      <c r="G11" s="65"/>
      <c r="H11" s="65"/>
      <c r="I11" s="65"/>
      <c r="J11" s="66">
        <f t="shared" si="1"/>
        <v>0</v>
      </c>
    </row>
    <row r="12" spans="1:10" s="63" customFormat="1" ht="16.5" x14ac:dyDescent="0.3">
      <c r="B12" s="87" t="s">
        <v>33</v>
      </c>
      <c r="C12" s="87"/>
      <c r="D12" s="44"/>
      <c r="E12" s="64"/>
      <c r="F12" s="64"/>
      <c r="G12" s="65"/>
      <c r="H12" s="65"/>
      <c r="I12" s="65"/>
      <c r="J12" s="66"/>
    </row>
    <row r="13" spans="1:10" s="63" customFormat="1" ht="16.5" x14ac:dyDescent="0.3">
      <c r="B13" s="49"/>
      <c r="C13" s="46" t="s">
        <v>34</v>
      </c>
      <c r="D13" s="44" t="s">
        <v>35</v>
      </c>
      <c r="E13" s="64">
        <f>'SOB 2019'!G22</f>
        <v>0</v>
      </c>
      <c r="F13" s="64">
        <f t="shared" ref="F13:F27" si="2">E13/4</f>
        <v>0</v>
      </c>
      <c r="G13" s="65"/>
      <c r="H13" s="65"/>
      <c r="I13" s="65"/>
      <c r="J13" s="66">
        <f t="shared" si="1"/>
        <v>0</v>
      </c>
    </row>
    <row r="14" spans="1:10" s="63" customFormat="1" ht="16.5" x14ac:dyDescent="0.3">
      <c r="B14" s="45"/>
      <c r="C14" s="44" t="s">
        <v>36</v>
      </c>
      <c r="D14" s="44" t="s">
        <v>37</v>
      </c>
      <c r="E14" s="64">
        <f>'SOB 2019'!G23</f>
        <v>0</v>
      </c>
      <c r="F14" s="64">
        <f t="shared" si="2"/>
        <v>0</v>
      </c>
      <c r="G14" s="65"/>
      <c r="H14" s="65"/>
      <c r="I14" s="65"/>
      <c r="J14" s="66">
        <f t="shared" si="1"/>
        <v>0</v>
      </c>
    </row>
    <row r="15" spans="1:10" s="63" customFormat="1" ht="16.5" x14ac:dyDescent="0.3">
      <c r="B15" s="44"/>
      <c r="C15" s="44" t="s">
        <v>9</v>
      </c>
      <c r="D15" s="44" t="s">
        <v>38</v>
      </c>
      <c r="E15" s="64">
        <f>'SOB 2019'!G24</f>
        <v>0</v>
      </c>
      <c r="F15" s="64">
        <f t="shared" si="2"/>
        <v>0</v>
      </c>
      <c r="G15" s="65"/>
      <c r="H15" s="65"/>
      <c r="I15" s="65"/>
      <c r="J15" s="66">
        <f t="shared" si="1"/>
        <v>0</v>
      </c>
    </row>
    <row r="16" spans="1:10" s="63" customFormat="1" ht="16.5" x14ac:dyDescent="0.3">
      <c r="B16" s="44"/>
      <c r="C16" s="44" t="s">
        <v>39</v>
      </c>
      <c r="D16" s="44" t="s">
        <v>40</v>
      </c>
      <c r="E16" s="64">
        <f>'SOB 2019'!G25</f>
        <v>0</v>
      </c>
      <c r="F16" s="64">
        <f t="shared" si="2"/>
        <v>0</v>
      </c>
      <c r="G16" s="65"/>
      <c r="H16" s="65"/>
      <c r="I16" s="65"/>
      <c r="J16" s="66">
        <f t="shared" si="1"/>
        <v>0</v>
      </c>
    </row>
    <row r="17" spans="2:10" s="63" customFormat="1" ht="16.5" x14ac:dyDescent="0.3">
      <c r="B17" s="44"/>
      <c r="C17" s="44" t="s">
        <v>41</v>
      </c>
      <c r="D17" s="44" t="s">
        <v>42</v>
      </c>
      <c r="E17" s="64">
        <f>'SOB 2019'!G26</f>
        <v>0</v>
      </c>
      <c r="F17" s="64">
        <f t="shared" si="2"/>
        <v>0</v>
      </c>
      <c r="G17" s="65"/>
      <c r="H17" s="65"/>
      <c r="I17" s="65"/>
      <c r="J17" s="66">
        <f t="shared" si="1"/>
        <v>0</v>
      </c>
    </row>
    <row r="18" spans="2:10" s="63" customFormat="1" ht="16.5" x14ac:dyDescent="0.3">
      <c r="B18" s="44"/>
      <c r="C18" s="44" t="s">
        <v>43</v>
      </c>
      <c r="D18" s="44" t="s">
        <v>44</v>
      </c>
      <c r="E18" s="64">
        <f>'SOB 2019'!G27</f>
        <v>0</v>
      </c>
      <c r="F18" s="64">
        <f t="shared" si="2"/>
        <v>0</v>
      </c>
      <c r="G18" s="65"/>
      <c r="H18" s="65"/>
      <c r="I18" s="65"/>
      <c r="J18" s="66">
        <f t="shared" si="1"/>
        <v>0</v>
      </c>
    </row>
    <row r="19" spans="2:10" s="63" customFormat="1" ht="16.5" x14ac:dyDescent="0.3">
      <c r="B19" s="44"/>
      <c r="C19" s="44" t="s">
        <v>45</v>
      </c>
      <c r="D19" s="44" t="s">
        <v>46</v>
      </c>
      <c r="E19" s="64">
        <f>'SOB 2019'!G28</f>
        <v>0</v>
      </c>
      <c r="F19" s="64">
        <f t="shared" si="2"/>
        <v>0</v>
      </c>
      <c r="G19" s="65"/>
      <c r="H19" s="65"/>
      <c r="I19" s="65"/>
      <c r="J19" s="66">
        <f t="shared" si="1"/>
        <v>0</v>
      </c>
    </row>
    <row r="20" spans="2:10" s="63" customFormat="1" ht="16.5" x14ac:dyDescent="0.3">
      <c r="B20" s="44"/>
      <c r="C20" s="44" t="s">
        <v>47</v>
      </c>
      <c r="D20" s="44" t="s">
        <v>48</v>
      </c>
      <c r="E20" s="64">
        <f>'SOB 2019'!G29</f>
        <v>0</v>
      </c>
      <c r="F20" s="64">
        <f t="shared" si="2"/>
        <v>0</v>
      </c>
      <c r="G20" s="65"/>
      <c r="H20" s="65"/>
      <c r="I20" s="65"/>
      <c r="J20" s="66">
        <f t="shared" si="1"/>
        <v>0</v>
      </c>
    </row>
    <row r="21" spans="2:10" s="63" customFormat="1" ht="16.5" x14ac:dyDescent="0.3">
      <c r="B21" s="44"/>
      <c r="C21" s="44" t="s">
        <v>49</v>
      </c>
      <c r="D21" s="44" t="s">
        <v>50</v>
      </c>
      <c r="E21" s="64">
        <f>'SOB 2019'!G30</f>
        <v>0</v>
      </c>
      <c r="F21" s="64">
        <f t="shared" si="2"/>
        <v>0</v>
      </c>
      <c r="G21" s="65"/>
      <c r="H21" s="65"/>
      <c r="I21" s="65"/>
      <c r="J21" s="66">
        <f t="shared" si="1"/>
        <v>0</v>
      </c>
    </row>
    <row r="22" spans="2:10" s="63" customFormat="1" ht="16.5" x14ac:dyDescent="0.3">
      <c r="B22" s="44"/>
      <c r="C22" s="44" t="s">
        <v>51</v>
      </c>
      <c r="D22" s="44" t="s">
        <v>52</v>
      </c>
      <c r="E22" s="64">
        <f>'SOB 2019'!G31</f>
        <v>0</v>
      </c>
      <c r="F22" s="64">
        <f t="shared" si="2"/>
        <v>0</v>
      </c>
      <c r="G22" s="65"/>
      <c r="H22" s="65"/>
      <c r="I22" s="65"/>
      <c r="J22" s="66">
        <f t="shared" si="1"/>
        <v>0</v>
      </c>
    </row>
    <row r="23" spans="2:10" s="63" customFormat="1" ht="16.5" x14ac:dyDescent="0.3">
      <c r="B23" s="44"/>
      <c r="C23" s="44" t="s">
        <v>53</v>
      </c>
      <c r="D23" s="44" t="s">
        <v>54</v>
      </c>
      <c r="E23" s="64">
        <f>'SOB 2019'!G32</f>
        <v>0</v>
      </c>
      <c r="F23" s="64">
        <f t="shared" si="2"/>
        <v>0</v>
      </c>
      <c r="G23" s="65"/>
      <c r="H23" s="65"/>
      <c r="I23" s="65"/>
      <c r="J23" s="66">
        <f t="shared" si="1"/>
        <v>0</v>
      </c>
    </row>
    <row r="24" spans="2:10" s="63" customFormat="1" ht="16.5" x14ac:dyDescent="0.3">
      <c r="B24" s="44"/>
      <c r="C24" s="44" t="s">
        <v>55</v>
      </c>
      <c r="D24" s="44" t="s">
        <v>56</v>
      </c>
      <c r="E24" s="64">
        <f>'SOB 2019'!G33</f>
        <v>0</v>
      </c>
      <c r="F24" s="64">
        <f t="shared" si="2"/>
        <v>0</v>
      </c>
      <c r="G24" s="65"/>
      <c r="H24" s="65"/>
      <c r="I24" s="65"/>
      <c r="J24" s="66">
        <f t="shared" si="1"/>
        <v>0</v>
      </c>
    </row>
    <row r="25" spans="2:10" s="63" customFormat="1" ht="16.5" x14ac:dyDescent="0.3">
      <c r="B25" s="44"/>
      <c r="C25" s="44" t="s">
        <v>57</v>
      </c>
      <c r="D25" s="44" t="s">
        <v>58</v>
      </c>
      <c r="E25" s="64">
        <f>'SOB 2019'!G34</f>
        <v>0</v>
      </c>
      <c r="F25" s="64">
        <f t="shared" si="2"/>
        <v>0</v>
      </c>
      <c r="G25" s="65"/>
      <c r="H25" s="65"/>
      <c r="I25" s="65"/>
      <c r="J25" s="66">
        <f t="shared" si="1"/>
        <v>0</v>
      </c>
    </row>
    <row r="26" spans="2:10" s="63" customFormat="1" ht="16.5" x14ac:dyDescent="0.3">
      <c r="B26" s="44"/>
      <c r="C26" s="44" t="s">
        <v>59</v>
      </c>
      <c r="D26" s="44" t="s">
        <v>60</v>
      </c>
      <c r="E26" s="64">
        <f>'SOB 2019'!G35</f>
        <v>0</v>
      </c>
      <c r="F26" s="64">
        <f t="shared" si="2"/>
        <v>0</v>
      </c>
      <c r="G26" s="65"/>
      <c r="H26" s="65"/>
      <c r="I26" s="65"/>
      <c r="J26" s="66">
        <f t="shared" si="1"/>
        <v>0</v>
      </c>
    </row>
    <row r="27" spans="2:10" s="63" customFormat="1" ht="16.5" x14ac:dyDescent="0.3">
      <c r="B27" s="44"/>
      <c r="C27" s="44" t="s">
        <v>61</v>
      </c>
      <c r="D27" s="44" t="s">
        <v>62</v>
      </c>
      <c r="E27" s="64">
        <f>'SOB 2019'!G36</f>
        <v>0</v>
      </c>
      <c r="F27" s="64">
        <f t="shared" si="2"/>
        <v>0</v>
      </c>
      <c r="G27" s="65"/>
      <c r="H27" s="65"/>
      <c r="I27" s="65"/>
      <c r="J27" s="66">
        <f t="shared" si="1"/>
        <v>0</v>
      </c>
    </row>
    <row r="28" spans="2:10" s="63" customFormat="1" ht="16.5" x14ac:dyDescent="0.3">
      <c r="B28" s="87" t="s">
        <v>63</v>
      </c>
      <c r="C28" s="87"/>
      <c r="D28" s="44"/>
      <c r="E28" s="64"/>
      <c r="F28" s="64"/>
      <c r="G28" s="65"/>
      <c r="H28" s="65"/>
      <c r="I28" s="65"/>
      <c r="J28" s="66"/>
    </row>
    <row r="29" spans="2:10" s="63" customFormat="1" ht="16.5" x14ac:dyDescent="0.3">
      <c r="B29" s="44"/>
      <c r="C29" s="44" t="s">
        <v>2</v>
      </c>
      <c r="D29" s="44" t="s">
        <v>64</v>
      </c>
      <c r="E29" s="64">
        <f>'SOB 2019'!G39</f>
        <v>0</v>
      </c>
      <c r="F29" s="64">
        <f t="shared" ref="F29:F30" si="3">E29/4</f>
        <v>0</v>
      </c>
      <c r="G29" s="65"/>
      <c r="H29" s="65"/>
      <c r="I29" s="65"/>
      <c r="J29" s="66">
        <f t="shared" si="1"/>
        <v>0</v>
      </c>
    </row>
    <row r="30" spans="2:10" s="63" customFormat="1" ht="16.5" x14ac:dyDescent="0.3">
      <c r="B30" s="44"/>
      <c r="C30" s="44" t="s">
        <v>3</v>
      </c>
      <c r="D30" s="44" t="s">
        <v>65</v>
      </c>
      <c r="E30" s="64">
        <f>'SOB 2019'!G40</f>
        <v>0</v>
      </c>
      <c r="F30" s="64">
        <f t="shared" si="3"/>
        <v>0</v>
      </c>
      <c r="G30" s="65"/>
      <c r="H30" s="65"/>
      <c r="I30" s="65"/>
      <c r="J30" s="66">
        <f t="shared" si="1"/>
        <v>0</v>
      </c>
    </row>
    <row r="31" spans="2:10" s="63" customFormat="1" ht="16.5" x14ac:dyDescent="0.3">
      <c r="B31" s="87" t="s">
        <v>66</v>
      </c>
      <c r="C31" s="87"/>
      <c r="D31" s="44"/>
      <c r="E31" s="64"/>
      <c r="F31" s="64"/>
      <c r="G31" s="65"/>
      <c r="H31" s="65"/>
      <c r="I31" s="65"/>
      <c r="J31" s="66"/>
    </row>
    <row r="32" spans="2:10" s="63" customFormat="1" ht="16.5" x14ac:dyDescent="0.3">
      <c r="B32" s="44"/>
      <c r="C32" s="44" t="s">
        <v>67</v>
      </c>
      <c r="D32" s="44" t="s">
        <v>68</v>
      </c>
      <c r="E32" s="64">
        <f>'SOB 2019'!G42</f>
        <v>0</v>
      </c>
      <c r="F32" s="64">
        <f t="shared" ref="F32:F35" si="4">E32/4</f>
        <v>0</v>
      </c>
      <c r="G32" s="65"/>
      <c r="H32" s="65"/>
      <c r="I32" s="65"/>
      <c r="J32" s="66">
        <f t="shared" si="1"/>
        <v>0</v>
      </c>
    </row>
    <row r="33" spans="2:10" s="63" customFormat="1" ht="16.5" x14ac:dyDescent="0.3">
      <c r="B33" s="44"/>
      <c r="C33" s="44" t="s">
        <v>7</v>
      </c>
      <c r="D33" s="44" t="s">
        <v>69</v>
      </c>
      <c r="E33" s="64">
        <f>'SOB 2019'!G43</f>
        <v>0</v>
      </c>
      <c r="F33" s="64">
        <f t="shared" si="4"/>
        <v>0</v>
      </c>
      <c r="G33" s="65"/>
      <c r="H33" s="65"/>
      <c r="I33" s="65"/>
      <c r="J33" s="66">
        <f t="shared" si="1"/>
        <v>0</v>
      </c>
    </row>
    <row r="34" spans="2:10" s="63" customFormat="1" ht="16.5" x14ac:dyDescent="0.3">
      <c r="B34" s="44"/>
      <c r="C34" s="44" t="s">
        <v>8</v>
      </c>
      <c r="D34" s="44" t="s">
        <v>70</v>
      </c>
      <c r="E34" s="64">
        <f>'SOB 2019'!G44</f>
        <v>0</v>
      </c>
      <c r="F34" s="64">
        <f t="shared" si="4"/>
        <v>0</v>
      </c>
      <c r="G34" s="65"/>
      <c r="H34" s="65"/>
      <c r="I34" s="65"/>
      <c r="J34" s="66">
        <f t="shared" si="1"/>
        <v>0</v>
      </c>
    </row>
    <row r="35" spans="2:10" s="63" customFormat="1" ht="16.5" x14ac:dyDescent="0.3">
      <c r="B35" s="44"/>
      <c r="C35" s="44" t="s">
        <v>71</v>
      </c>
      <c r="D35" s="44" t="s">
        <v>72</v>
      </c>
      <c r="E35" s="64">
        <f>'SOB 2019'!G45</f>
        <v>0</v>
      </c>
      <c r="F35" s="64">
        <f t="shared" si="4"/>
        <v>0</v>
      </c>
      <c r="G35" s="65"/>
      <c r="H35" s="65"/>
      <c r="I35" s="65"/>
      <c r="J35" s="66">
        <f t="shared" si="1"/>
        <v>0</v>
      </c>
    </row>
    <row r="36" spans="2:10" s="63" customFormat="1" ht="16.5" x14ac:dyDescent="0.3">
      <c r="B36" s="45" t="s">
        <v>113</v>
      </c>
      <c r="C36" s="44"/>
      <c r="D36" s="44"/>
      <c r="E36" s="64"/>
      <c r="F36" s="64"/>
      <c r="G36" s="65"/>
      <c r="H36" s="65"/>
      <c r="I36" s="65"/>
      <c r="J36" s="66"/>
    </row>
    <row r="37" spans="2:10" s="63" customFormat="1" ht="16.5" x14ac:dyDescent="0.3">
      <c r="B37" s="44"/>
      <c r="C37" s="44" t="s">
        <v>10</v>
      </c>
      <c r="D37" s="44" t="s">
        <v>116</v>
      </c>
      <c r="E37" s="64">
        <f>'SOB 2019'!G47</f>
        <v>0</v>
      </c>
      <c r="F37" s="64">
        <f>E37/4</f>
        <v>0</v>
      </c>
      <c r="G37" s="65"/>
      <c r="H37" s="65"/>
      <c r="I37" s="65"/>
      <c r="J37" s="66">
        <f t="shared" si="1"/>
        <v>0</v>
      </c>
    </row>
    <row r="38" spans="2:10" s="63" customFormat="1" ht="16.5" x14ac:dyDescent="0.3">
      <c r="B38" s="87" t="s">
        <v>73</v>
      </c>
      <c r="C38" s="87"/>
      <c r="D38" s="44"/>
      <c r="E38" s="64"/>
      <c r="F38" s="64"/>
      <c r="G38" s="65"/>
      <c r="H38" s="65"/>
      <c r="I38" s="65"/>
      <c r="J38" s="66"/>
    </row>
    <row r="39" spans="2:10" s="63" customFormat="1" ht="16.5" x14ac:dyDescent="0.3">
      <c r="B39" s="44"/>
      <c r="C39" s="44" t="s">
        <v>5</v>
      </c>
      <c r="D39" s="44" t="s">
        <v>74</v>
      </c>
      <c r="E39" s="64">
        <f>'SOB 2019'!G49</f>
        <v>0</v>
      </c>
      <c r="F39" s="64">
        <f t="shared" ref="F39:F41" si="5">E39/4</f>
        <v>0</v>
      </c>
      <c r="G39" s="65"/>
      <c r="H39" s="65"/>
      <c r="I39" s="65"/>
      <c r="J39" s="66">
        <f t="shared" si="1"/>
        <v>0</v>
      </c>
    </row>
    <row r="40" spans="2:10" s="63" customFormat="1" ht="16.5" x14ac:dyDescent="0.3">
      <c r="B40" s="44"/>
      <c r="C40" s="44" t="s">
        <v>75</v>
      </c>
      <c r="D40" s="44" t="s">
        <v>76</v>
      </c>
      <c r="E40" s="64">
        <f>'SOB 2019'!G50</f>
        <v>0</v>
      </c>
      <c r="F40" s="64">
        <f t="shared" si="5"/>
        <v>0</v>
      </c>
      <c r="G40" s="65"/>
      <c r="H40" s="65"/>
      <c r="I40" s="65"/>
      <c r="J40" s="66">
        <f t="shared" si="1"/>
        <v>0</v>
      </c>
    </row>
    <row r="41" spans="2:10" s="63" customFormat="1" ht="16.5" x14ac:dyDescent="0.3">
      <c r="B41" s="44"/>
      <c r="C41" s="44" t="s">
        <v>114</v>
      </c>
      <c r="D41" s="44" t="s">
        <v>117</v>
      </c>
      <c r="E41" s="64">
        <f>'SOB 2019'!G51</f>
        <v>0</v>
      </c>
      <c r="F41" s="64">
        <f t="shared" si="5"/>
        <v>0</v>
      </c>
      <c r="G41" s="65"/>
      <c r="H41" s="65"/>
      <c r="I41" s="65"/>
      <c r="J41" s="66">
        <f t="shared" si="1"/>
        <v>0</v>
      </c>
    </row>
    <row r="42" spans="2:10" s="63" customFormat="1" ht="16.5" x14ac:dyDescent="0.3">
      <c r="B42" s="87" t="s">
        <v>77</v>
      </c>
      <c r="C42" s="87"/>
      <c r="D42" s="44"/>
      <c r="E42" s="64"/>
      <c r="F42" s="64"/>
      <c r="G42" s="65"/>
      <c r="H42" s="65"/>
      <c r="I42" s="65"/>
      <c r="J42" s="66"/>
    </row>
    <row r="43" spans="2:10" s="63" customFormat="1" ht="16.5" x14ac:dyDescent="0.3">
      <c r="B43" s="44"/>
      <c r="C43" s="44" t="s">
        <v>78</v>
      </c>
      <c r="D43" s="44"/>
      <c r="E43" s="64"/>
      <c r="F43" s="64"/>
      <c r="G43" s="65"/>
      <c r="H43" s="65"/>
      <c r="I43" s="65"/>
      <c r="J43" s="66"/>
    </row>
    <row r="44" spans="2:10" s="63" customFormat="1" ht="16.5" x14ac:dyDescent="0.3">
      <c r="B44" s="44"/>
      <c r="C44" s="44" t="s">
        <v>79</v>
      </c>
      <c r="D44" s="44" t="s">
        <v>80</v>
      </c>
      <c r="E44" s="64">
        <f>'SOB 2019'!G54</f>
        <v>0</v>
      </c>
      <c r="F44" s="64">
        <f t="shared" ref="F44:F45" si="6">E44/4</f>
        <v>0</v>
      </c>
      <c r="G44" s="65"/>
      <c r="H44" s="65"/>
      <c r="I44" s="65"/>
      <c r="J44" s="66">
        <f>E44-(F44+G44+H44+I44)</f>
        <v>0</v>
      </c>
    </row>
    <row r="45" spans="2:10" s="63" customFormat="1" ht="16.5" x14ac:dyDescent="0.3">
      <c r="B45" s="44"/>
      <c r="C45" s="44" t="s">
        <v>81</v>
      </c>
      <c r="D45" s="44" t="s">
        <v>82</v>
      </c>
      <c r="E45" s="64">
        <f>'SOB 2019'!G55</f>
        <v>0</v>
      </c>
      <c r="F45" s="64">
        <f t="shared" si="6"/>
        <v>0</v>
      </c>
      <c r="G45" s="65"/>
      <c r="H45" s="65"/>
      <c r="I45" s="65"/>
      <c r="J45" s="66">
        <f t="shared" si="1"/>
        <v>0</v>
      </c>
    </row>
    <row r="46" spans="2:10" s="63" customFormat="1" ht="16.5" x14ac:dyDescent="0.3">
      <c r="B46" s="44"/>
      <c r="C46" s="44" t="s">
        <v>83</v>
      </c>
      <c r="D46" s="44"/>
      <c r="E46" s="64"/>
      <c r="F46" s="64"/>
      <c r="G46" s="65"/>
      <c r="H46" s="65"/>
      <c r="I46" s="65"/>
      <c r="J46" s="66"/>
    </row>
    <row r="47" spans="2:10" s="63" customFormat="1" ht="16.5" x14ac:dyDescent="0.3">
      <c r="B47" s="44"/>
      <c r="C47" s="44" t="s">
        <v>84</v>
      </c>
      <c r="D47" s="47" t="s">
        <v>85</v>
      </c>
      <c r="E47" s="64">
        <f>'SOB 2019'!G57</f>
        <v>0</v>
      </c>
      <c r="F47" s="64">
        <f t="shared" ref="F47:F63" si="7">E47/4</f>
        <v>0</v>
      </c>
      <c r="G47" s="65"/>
      <c r="H47" s="65"/>
      <c r="I47" s="65"/>
      <c r="J47" s="66">
        <f t="shared" si="1"/>
        <v>0</v>
      </c>
    </row>
    <row r="48" spans="2:10" s="63" customFormat="1" ht="16.5" x14ac:dyDescent="0.3">
      <c r="B48" s="44"/>
      <c r="C48" s="44" t="s">
        <v>86</v>
      </c>
      <c r="D48" s="44" t="s">
        <v>87</v>
      </c>
      <c r="E48" s="64">
        <f>'SOB 2019'!G58</f>
        <v>0</v>
      </c>
      <c r="F48" s="64">
        <f t="shared" si="7"/>
        <v>0</v>
      </c>
      <c r="G48" s="65"/>
      <c r="H48" s="65"/>
      <c r="I48" s="65"/>
      <c r="J48" s="66">
        <f t="shared" si="1"/>
        <v>0</v>
      </c>
    </row>
    <row r="49" spans="2:10" s="63" customFormat="1" ht="16.5" x14ac:dyDescent="0.3">
      <c r="B49" s="44"/>
      <c r="C49" s="44" t="s">
        <v>88</v>
      </c>
      <c r="D49" s="44" t="s">
        <v>89</v>
      </c>
      <c r="E49" s="64">
        <f>'SOB 2019'!G59</f>
        <v>0</v>
      </c>
      <c r="F49" s="64">
        <f t="shared" si="7"/>
        <v>0</v>
      </c>
      <c r="G49" s="65"/>
      <c r="H49" s="65"/>
      <c r="I49" s="65"/>
      <c r="J49" s="66">
        <f t="shared" si="1"/>
        <v>0</v>
      </c>
    </row>
    <row r="50" spans="2:10" s="63" customFormat="1" ht="16.5" x14ac:dyDescent="0.3">
      <c r="B50" s="44"/>
      <c r="C50" s="44" t="s">
        <v>90</v>
      </c>
      <c r="D50" s="44" t="s">
        <v>91</v>
      </c>
      <c r="E50" s="64">
        <f>'SOB 2019'!G60</f>
        <v>0</v>
      </c>
      <c r="F50" s="64">
        <f t="shared" si="7"/>
        <v>0</v>
      </c>
      <c r="G50" s="65"/>
      <c r="H50" s="65"/>
      <c r="I50" s="65"/>
      <c r="J50" s="66">
        <f t="shared" si="1"/>
        <v>0</v>
      </c>
    </row>
    <row r="51" spans="2:10" s="63" customFormat="1" ht="16.5" x14ac:dyDescent="0.3">
      <c r="B51" s="44"/>
      <c r="C51" s="48" t="s">
        <v>115</v>
      </c>
      <c r="D51" s="44" t="s">
        <v>118</v>
      </c>
      <c r="E51" s="64">
        <f>'SOB 2019'!G61</f>
        <v>0</v>
      </c>
      <c r="F51" s="64">
        <f t="shared" si="7"/>
        <v>0</v>
      </c>
      <c r="G51" s="65"/>
      <c r="H51" s="65"/>
      <c r="I51" s="65"/>
      <c r="J51" s="66">
        <f t="shared" si="1"/>
        <v>0</v>
      </c>
    </row>
    <row r="52" spans="2:10" s="63" customFormat="1" ht="16.5" x14ac:dyDescent="0.3">
      <c r="B52" s="44"/>
      <c r="C52" s="48" t="s">
        <v>92</v>
      </c>
      <c r="D52" s="44" t="s">
        <v>93</v>
      </c>
      <c r="E52" s="64">
        <f>'SOB 2019'!G62</f>
        <v>0</v>
      </c>
      <c r="F52" s="64">
        <f t="shared" si="7"/>
        <v>0</v>
      </c>
      <c r="G52" s="65"/>
      <c r="H52" s="65"/>
      <c r="I52" s="65"/>
      <c r="J52" s="66">
        <f t="shared" si="1"/>
        <v>0</v>
      </c>
    </row>
    <row r="53" spans="2:10" s="63" customFormat="1" ht="16.5" x14ac:dyDescent="0.3">
      <c r="B53" s="87" t="s">
        <v>94</v>
      </c>
      <c r="C53" s="87"/>
      <c r="D53" s="44"/>
      <c r="E53" s="64"/>
      <c r="F53" s="64"/>
      <c r="G53" s="65"/>
      <c r="H53" s="65"/>
      <c r="I53" s="65"/>
      <c r="J53" s="66"/>
    </row>
    <row r="54" spans="2:10" s="63" customFormat="1" ht="16.5" x14ac:dyDescent="0.3">
      <c r="B54" s="49"/>
      <c r="C54" s="46" t="s">
        <v>11</v>
      </c>
      <c r="D54" s="44" t="s">
        <v>119</v>
      </c>
      <c r="E54" s="64">
        <f>'SOB 2019'!G64</f>
        <v>0</v>
      </c>
      <c r="F54" s="64">
        <f t="shared" si="7"/>
        <v>0</v>
      </c>
      <c r="G54" s="65"/>
      <c r="H54" s="65"/>
      <c r="I54" s="65"/>
      <c r="J54" s="66">
        <f t="shared" si="1"/>
        <v>0</v>
      </c>
    </row>
    <row r="55" spans="2:10" s="63" customFormat="1" ht="16.5" x14ac:dyDescent="0.3">
      <c r="B55" s="44"/>
      <c r="C55" s="44" t="s">
        <v>95</v>
      </c>
      <c r="D55" s="44" t="s">
        <v>96</v>
      </c>
      <c r="E55" s="64">
        <f>'SOB 2019'!G65</f>
        <v>0</v>
      </c>
      <c r="F55" s="64">
        <f t="shared" si="7"/>
        <v>0</v>
      </c>
      <c r="G55" s="65"/>
      <c r="H55" s="65"/>
      <c r="I55" s="65"/>
      <c r="J55" s="66">
        <f t="shared" si="1"/>
        <v>0</v>
      </c>
    </row>
    <row r="56" spans="2:10" s="63" customFormat="1" ht="16.5" x14ac:dyDescent="0.3">
      <c r="B56" s="44"/>
      <c r="C56" s="44" t="s">
        <v>12</v>
      </c>
      <c r="D56" s="44" t="s">
        <v>120</v>
      </c>
      <c r="E56" s="64">
        <f>'SOB 2019'!G66</f>
        <v>0</v>
      </c>
      <c r="F56" s="64">
        <f t="shared" si="7"/>
        <v>0</v>
      </c>
      <c r="G56" s="65"/>
      <c r="H56" s="65"/>
      <c r="I56" s="65"/>
      <c r="J56" s="66">
        <f t="shared" si="1"/>
        <v>0</v>
      </c>
    </row>
    <row r="57" spans="2:10" s="63" customFormat="1" ht="16.5" x14ac:dyDescent="0.3">
      <c r="B57" s="87" t="s">
        <v>6</v>
      </c>
      <c r="C57" s="87"/>
      <c r="D57" s="44"/>
      <c r="E57" s="64"/>
      <c r="F57" s="64"/>
      <c r="G57" s="65"/>
      <c r="H57" s="65"/>
      <c r="I57" s="65"/>
      <c r="J57" s="66"/>
    </row>
    <row r="58" spans="2:10" s="63" customFormat="1" ht="16.5" x14ac:dyDescent="0.3">
      <c r="B58" s="44"/>
      <c r="C58" s="44" t="s">
        <v>6</v>
      </c>
      <c r="D58" s="47" t="s">
        <v>97</v>
      </c>
      <c r="E58" s="64">
        <f>'SOB 2019'!G68</f>
        <v>0</v>
      </c>
      <c r="F58" s="64">
        <f t="shared" si="7"/>
        <v>0</v>
      </c>
      <c r="G58" s="65"/>
      <c r="H58" s="65"/>
      <c r="I58" s="65"/>
      <c r="J58" s="66">
        <f t="shared" si="1"/>
        <v>0</v>
      </c>
    </row>
    <row r="59" spans="2:10" s="63" customFormat="1" ht="16.5" x14ac:dyDescent="0.3">
      <c r="B59" s="87" t="s">
        <v>98</v>
      </c>
      <c r="C59" s="87"/>
      <c r="D59" s="44"/>
      <c r="E59" s="64"/>
      <c r="F59" s="64"/>
      <c r="G59" s="65"/>
      <c r="H59" s="65"/>
      <c r="I59" s="65"/>
      <c r="J59" s="66"/>
    </row>
    <row r="60" spans="2:10" s="63" customFormat="1" ht="16.5" x14ac:dyDescent="0.3">
      <c r="B60" s="44"/>
      <c r="C60" s="44" t="s">
        <v>99</v>
      </c>
      <c r="D60" s="44" t="s">
        <v>100</v>
      </c>
      <c r="E60" s="64">
        <f>'SOB 2019'!G70</f>
        <v>0</v>
      </c>
      <c r="F60" s="64">
        <f t="shared" si="7"/>
        <v>0</v>
      </c>
      <c r="G60" s="65"/>
      <c r="H60" s="65"/>
      <c r="I60" s="65"/>
      <c r="J60" s="66">
        <f t="shared" si="1"/>
        <v>0</v>
      </c>
    </row>
    <row r="61" spans="2:10" s="63" customFormat="1" ht="16.5" x14ac:dyDescent="0.3">
      <c r="B61" s="44"/>
      <c r="C61" s="44" t="s">
        <v>13</v>
      </c>
      <c r="D61" s="44" t="s">
        <v>122</v>
      </c>
      <c r="E61" s="64">
        <f>'SOB 2019'!G71</f>
        <v>0</v>
      </c>
      <c r="F61" s="64">
        <f t="shared" si="7"/>
        <v>0</v>
      </c>
      <c r="G61" s="65"/>
      <c r="H61" s="65"/>
      <c r="I61" s="65"/>
      <c r="J61" s="66">
        <f t="shared" si="1"/>
        <v>0</v>
      </c>
    </row>
    <row r="62" spans="2:10" s="63" customFormat="1" ht="16.5" x14ac:dyDescent="0.3">
      <c r="B62" s="44"/>
      <c r="C62" s="44" t="s">
        <v>121</v>
      </c>
      <c r="D62" s="44" t="s">
        <v>123</v>
      </c>
      <c r="E62" s="64">
        <f>'SOB 2019'!G72</f>
        <v>0</v>
      </c>
      <c r="F62" s="64">
        <f t="shared" si="7"/>
        <v>0</v>
      </c>
      <c r="G62" s="65"/>
      <c r="H62" s="65"/>
      <c r="I62" s="65"/>
      <c r="J62" s="66">
        <f t="shared" si="1"/>
        <v>0</v>
      </c>
    </row>
    <row r="63" spans="2:10" s="63" customFormat="1" ht="16.5" x14ac:dyDescent="0.3">
      <c r="B63" s="87" t="s">
        <v>98</v>
      </c>
      <c r="C63" s="87"/>
      <c r="D63" s="44" t="s">
        <v>124</v>
      </c>
      <c r="E63" s="64">
        <f>'SOB 2019'!G73</f>
        <v>0</v>
      </c>
      <c r="F63" s="64">
        <f t="shared" si="7"/>
        <v>0</v>
      </c>
      <c r="G63" s="65"/>
      <c r="H63" s="65"/>
      <c r="I63" s="65"/>
      <c r="J63" s="66">
        <f t="shared" si="1"/>
        <v>0</v>
      </c>
    </row>
    <row r="64" spans="2:10" s="63" customFormat="1" ht="16.5" x14ac:dyDescent="0.25">
      <c r="B64" s="67" t="s">
        <v>221</v>
      </c>
      <c r="D64" s="60"/>
      <c r="E64" s="68">
        <f>SUM(E8:E63)</f>
        <v>0</v>
      </c>
      <c r="F64" s="68">
        <f>SUM(F8:F63)</f>
        <v>0</v>
      </c>
      <c r="G64" s="68">
        <f t="shared" ref="G64" si="8">SUM(G8:G63)</f>
        <v>0</v>
      </c>
      <c r="H64" s="68">
        <f t="shared" ref="H64:I64" si="9">SUM(H8:H63)</f>
        <v>0</v>
      </c>
      <c r="I64" s="68">
        <f t="shared" si="9"/>
        <v>0</v>
      </c>
      <c r="J64" s="89">
        <f>SUM(J8:J63)</f>
        <v>0</v>
      </c>
    </row>
    <row r="65" spans="2:10" s="63" customFormat="1" ht="17.25" thickBot="1" x14ac:dyDescent="0.3">
      <c r="B65" s="67" t="s">
        <v>222</v>
      </c>
      <c r="D65" s="60"/>
      <c r="E65" s="69"/>
      <c r="F65" s="70">
        <f>F64-(F64*0.05)</f>
        <v>0</v>
      </c>
      <c r="G65" s="70">
        <f>G64-(G64*0.05)</f>
        <v>0</v>
      </c>
      <c r="H65" s="70">
        <f>H64-(H64*0.05)</f>
        <v>0</v>
      </c>
      <c r="I65" s="70">
        <f>I64-(I64*0.05)</f>
        <v>0</v>
      </c>
      <c r="J65" s="88">
        <f>J64-(J64*0.05)</f>
        <v>0</v>
      </c>
    </row>
    <row r="66" spans="2:10" s="63" customFormat="1" ht="17.25" thickTop="1" x14ac:dyDescent="0.25">
      <c r="D66" s="60"/>
      <c r="E66" s="61"/>
      <c r="F66" s="61"/>
      <c r="G66" s="61"/>
      <c r="H66" s="61"/>
      <c r="I66" s="61"/>
      <c r="J66" s="62"/>
    </row>
    <row r="67" spans="2:10" s="63" customFormat="1" ht="16.5" x14ac:dyDescent="0.25">
      <c r="D67" s="60"/>
      <c r="E67" s="61"/>
      <c r="F67" s="61"/>
      <c r="G67" s="61"/>
      <c r="H67" s="61"/>
      <c r="I67" s="61"/>
      <c r="J67" s="62"/>
    </row>
    <row r="68" spans="2:10" s="63" customFormat="1" ht="16.5" x14ac:dyDescent="0.25">
      <c r="D68" s="60"/>
      <c r="E68" s="61"/>
      <c r="F68" s="61"/>
      <c r="G68" s="61"/>
      <c r="H68" s="61"/>
      <c r="I68" s="61"/>
      <c r="J68" s="62"/>
    </row>
    <row r="69" spans="2:10" s="63" customFormat="1" ht="16.5" x14ac:dyDescent="0.25">
      <c r="D69" s="60"/>
      <c r="E69" s="61"/>
      <c r="F69" s="61"/>
      <c r="G69" s="61"/>
      <c r="H69" s="61"/>
      <c r="I69" s="61"/>
      <c r="J69" s="62"/>
    </row>
    <row r="70" spans="2:10" s="63" customFormat="1" ht="16.5" x14ac:dyDescent="0.25">
      <c r="D70" s="60"/>
      <c r="E70" s="61"/>
      <c r="F70" s="61"/>
      <c r="G70" s="61"/>
      <c r="H70" s="61"/>
      <c r="I70" s="61"/>
      <c r="J70" s="62"/>
    </row>
    <row r="71" spans="2:10" s="63" customFormat="1" ht="16.5" x14ac:dyDescent="0.25">
      <c r="D71" s="60"/>
      <c r="E71" s="61"/>
      <c r="F71" s="61"/>
      <c r="G71" s="61"/>
      <c r="H71" s="61"/>
      <c r="I71" s="61"/>
      <c r="J71" s="62"/>
    </row>
    <row r="72" spans="2:10" s="63" customFormat="1" ht="16.5" x14ac:dyDescent="0.25">
      <c r="D72" s="60"/>
      <c r="E72" s="61"/>
      <c r="F72" s="61"/>
      <c r="G72" s="61"/>
      <c r="H72" s="61"/>
      <c r="I72" s="61"/>
      <c r="J72" s="62"/>
    </row>
    <row r="73" spans="2:10" s="63" customFormat="1" ht="16.5" x14ac:dyDescent="0.25">
      <c r="D73" s="60"/>
      <c r="E73" s="61"/>
      <c r="F73" s="61"/>
      <c r="G73" s="61"/>
      <c r="H73" s="61"/>
      <c r="I73" s="61"/>
      <c r="J73" s="62"/>
    </row>
    <row r="74" spans="2:10" s="63" customFormat="1" ht="16.5" x14ac:dyDescent="0.25">
      <c r="D74" s="60"/>
      <c r="E74" s="61"/>
      <c r="F74" s="61"/>
      <c r="G74" s="61"/>
      <c r="H74" s="61"/>
      <c r="I74" s="61"/>
      <c r="J74" s="62"/>
    </row>
    <row r="75" spans="2:10" s="63" customFormat="1" ht="16.5" x14ac:dyDescent="0.25">
      <c r="D75" s="60"/>
      <c r="E75" s="61"/>
      <c r="F75" s="61"/>
      <c r="G75" s="61"/>
      <c r="H75" s="61"/>
      <c r="I75" s="61"/>
      <c r="J75" s="62"/>
    </row>
    <row r="76" spans="2:10" s="63" customFormat="1" ht="16.5" x14ac:dyDescent="0.25">
      <c r="D76" s="60"/>
      <c r="E76" s="61"/>
      <c r="F76" s="61"/>
      <c r="G76" s="61"/>
      <c r="H76" s="61"/>
      <c r="I76" s="61"/>
      <c r="J76" s="62"/>
    </row>
    <row r="77" spans="2:10" s="63" customFormat="1" ht="16.5" x14ac:dyDescent="0.25">
      <c r="D77" s="60"/>
      <c r="E77" s="61"/>
      <c r="F77" s="61"/>
      <c r="G77" s="61"/>
      <c r="H77" s="61"/>
      <c r="I77" s="61"/>
      <c r="J77" s="62"/>
    </row>
    <row r="78" spans="2:10" s="63" customFormat="1" ht="16.5" x14ac:dyDescent="0.25">
      <c r="D78" s="60"/>
      <c r="E78" s="61"/>
      <c r="F78" s="61"/>
      <c r="G78" s="61"/>
      <c r="H78" s="61"/>
      <c r="I78" s="61"/>
      <c r="J78" s="62"/>
    </row>
    <row r="79" spans="2:10" s="63" customFormat="1" ht="16.5" x14ac:dyDescent="0.25">
      <c r="D79" s="60"/>
      <c r="E79" s="61"/>
      <c r="F79" s="61"/>
      <c r="G79" s="61"/>
      <c r="H79" s="61"/>
      <c r="I79" s="61"/>
      <c r="J79" s="62"/>
    </row>
    <row r="80" spans="2:10" s="63" customFormat="1" ht="16.5" x14ac:dyDescent="0.25">
      <c r="D80" s="60"/>
      <c r="E80" s="61"/>
      <c r="F80" s="61"/>
      <c r="G80" s="61"/>
      <c r="H80" s="61"/>
      <c r="I80" s="61"/>
      <c r="J80" s="62"/>
    </row>
    <row r="81" spans="4:10" s="63" customFormat="1" ht="16.5" x14ac:dyDescent="0.25">
      <c r="D81" s="60"/>
      <c r="E81" s="61"/>
      <c r="F81" s="61"/>
      <c r="G81" s="61"/>
      <c r="H81" s="61"/>
      <c r="I81" s="61"/>
      <c r="J81" s="62"/>
    </row>
    <row r="82" spans="4:10" s="63" customFormat="1" ht="16.5" x14ac:dyDescent="0.25">
      <c r="D82" s="60"/>
      <c r="E82" s="61"/>
      <c r="F82" s="61"/>
      <c r="G82" s="61"/>
      <c r="H82" s="61"/>
      <c r="I82" s="61"/>
      <c r="J82" s="62"/>
    </row>
    <row r="83" spans="4:10" s="63" customFormat="1" ht="16.5" x14ac:dyDescent="0.25">
      <c r="D83" s="60"/>
      <c r="E83" s="61"/>
      <c r="F83" s="61"/>
      <c r="G83" s="61"/>
      <c r="H83" s="61"/>
      <c r="I83" s="61"/>
      <c r="J83" s="62"/>
    </row>
    <row r="84" spans="4:10" s="63" customFormat="1" ht="16.5" x14ac:dyDescent="0.25">
      <c r="D84" s="60"/>
      <c r="E84" s="61"/>
      <c r="F84" s="61"/>
      <c r="G84" s="61"/>
      <c r="H84" s="61"/>
      <c r="I84" s="61"/>
      <c r="J84" s="62"/>
    </row>
    <row r="85" spans="4:10" s="63" customFormat="1" ht="16.5" x14ac:dyDescent="0.25">
      <c r="D85" s="60"/>
      <c r="E85" s="61"/>
      <c r="F85" s="61"/>
      <c r="G85" s="61"/>
      <c r="H85" s="61"/>
      <c r="I85" s="61"/>
      <c r="J85" s="62"/>
    </row>
    <row r="86" spans="4:10" s="63" customFormat="1" ht="16.5" x14ac:dyDescent="0.25">
      <c r="D86" s="60"/>
      <c r="E86" s="61"/>
      <c r="F86" s="61"/>
      <c r="G86" s="61"/>
      <c r="H86" s="61"/>
      <c r="I86" s="61"/>
      <c r="J86" s="62"/>
    </row>
    <row r="87" spans="4:10" s="63" customFormat="1" ht="16.5" x14ac:dyDescent="0.25">
      <c r="D87" s="60"/>
      <c r="E87" s="61"/>
      <c r="F87" s="61"/>
      <c r="G87" s="61"/>
      <c r="H87" s="61"/>
      <c r="I87" s="61"/>
      <c r="J87" s="62"/>
    </row>
    <row r="88" spans="4:10" s="63" customFormat="1" ht="16.5" x14ac:dyDescent="0.25">
      <c r="D88" s="60"/>
      <c r="E88" s="61"/>
      <c r="F88" s="61"/>
      <c r="G88" s="61"/>
      <c r="H88" s="61"/>
      <c r="I88" s="61"/>
      <c r="J88" s="62"/>
    </row>
    <row r="89" spans="4:10" s="63" customFormat="1" ht="16.5" x14ac:dyDescent="0.25">
      <c r="D89" s="60"/>
      <c r="E89" s="61"/>
      <c r="F89" s="61"/>
      <c r="G89" s="61"/>
      <c r="H89" s="61"/>
      <c r="I89" s="61"/>
      <c r="J89" s="62"/>
    </row>
    <row r="90" spans="4:10" s="63" customFormat="1" ht="16.5" x14ac:dyDescent="0.25">
      <c r="D90" s="60"/>
      <c r="E90" s="61"/>
      <c r="F90" s="61"/>
      <c r="G90" s="61"/>
      <c r="H90" s="61"/>
      <c r="I90" s="61"/>
      <c r="J90" s="62"/>
    </row>
    <row r="91" spans="4:10" s="63" customFormat="1" ht="16.5" x14ac:dyDescent="0.25">
      <c r="D91" s="60"/>
      <c r="E91" s="61"/>
      <c r="F91" s="61"/>
      <c r="G91" s="61"/>
      <c r="H91" s="61"/>
      <c r="I91" s="61"/>
      <c r="J91" s="62"/>
    </row>
    <row r="92" spans="4:10" s="63" customFormat="1" ht="16.5" x14ac:dyDescent="0.25">
      <c r="D92" s="60"/>
      <c r="E92" s="61"/>
      <c r="F92" s="61"/>
      <c r="G92" s="61"/>
      <c r="H92" s="61"/>
      <c r="I92" s="61"/>
      <c r="J92" s="62"/>
    </row>
    <row r="93" spans="4:10" s="63" customFormat="1" ht="16.5" x14ac:dyDescent="0.25">
      <c r="D93" s="60"/>
      <c r="E93" s="61"/>
      <c r="F93" s="61"/>
      <c r="G93" s="61"/>
      <c r="H93" s="61"/>
      <c r="I93" s="61"/>
      <c r="J93" s="62"/>
    </row>
    <row r="94" spans="4:10" s="63" customFormat="1" ht="16.5" x14ac:dyDescent="0.25">
      <c r="D94" s="60"/>
      <c r="E94" s="61"/>
      <c r="F94" s="61"/>
      <c r="G94" s="61"/>
      <c r="H94" s="61"/>
      <c r="I94" s="61"/>
      <c r="J94" s="62"/>
    </row>
    <row r="95" spans="4:10" s="63" customFormat="1" ht="16.5" x14ac:dyDescent="0.25">
      <c r="D95" s="60"/>
      <c r="E95" s="61"/>
      <c r="F95" s="61"/>
      <c r="G95" s="61"/>
      <c r="H95" s="61"/>
      <c r="I95" s="61"/>
      <c r="J95" s="62"/>
    </row>
    <row r="96" spans="4:10" s="63" customFormat="1" ht="16.5" x14ac:dyDescent="0.25">
      <c r="D96" s="60"/>
      <c r="E96" s="61"/>
      <c r="F96" s="61"/>
      <c r="G96" s="61"/>
      <c r="H96" s="61"/>
      <c r="I96" s="61"/>
      <c r="J96" s="62"/>
    </row>
    <row r="97" spans="4:10" s="63" customFormat="1" ht="16.5" x14ac:dyDescent="0.25">
      <c r="D97" s="60"/>
      <c r="E97" s="61"/>
      <c r="F97" s="61"/>
      <c r="G97" s="61"/>
      <c r="H97" s="61"/>
      <c r="I97" s="61"/>
      <c r="J97" s="62"/>
    </row>
    <row r="98" spans="4:10" s="63" customFormat="1" ht="16.5" x14ac:dyDescent="0.25">
      <c r="D98" s="60"/>
      <c r="E98" s="61"/>
      <c r="F98" s="61"/>
      <c r="G98" s="61"/>
      <c r="H98" s="61"/>
      <c r="I98" s="61"/>
      <c r="J98" s="62"/>
    </row>
    <row r="99" spans="4:10" s="63" customFormat="1" ht="16.5" x14ac:dyDescent="0.25">
      <c r="D99" s="60"/>
      <c r="E99" s="61"/>
      <c r="F99" s="61"/>
      <c r="G99" s="61"/>
      <c r="H99" s="61"/>
      <c r="I99" s="61"/>
      <c r="J99" s="62"/>
    </row>
    <row r="100" spans="4:10" s="63" customFormat="1" ht="16.5" x14ac:dyDescent="0.25">
      <c r="D100" s="60"/>
      <c r="E100" s="61"/>
      <c r="F100" s="61"/>
      <c r="G100" s="61"/>
      <c r="H100" s="61"/>
      <c r="I100" s="61"/>
      <c r="J100" s="62"/>
    </row>
    <row r="101" spans="4:10" s="63" customFormat="1" ht="16.5" x14ac:dyDescent="0.25">
      <c r="D101" s="60"/>
      <c r="E101" s="61"/>
      <c r="F101" s="61"/>
      <c r="G101" s="61"/>
      <c r="H101" s="61"/>
      <c r="I101" s="61"/>
      <c r="J101" s="62"/>
    </row>
    <row r="102" spans="4:10" s="63" customFormat="1" ht="16.5" x14ac:dyDescent="0.25">
      <c r="D102" s="60"/>
      <c r="E102" s="61"/>
      <c r="F102" s="61"/>
      <c r="G102" s="61"/>
      <c r="H102" s="61"/>
      <c r="I102" s="61"/>
      <c r="J102" s="62"/>
    </row>
    <row r="103" spans="4:10" s="63" customFormat="1" ht="16.5" x14ac:dyDescent="0.25">
      <c r="D103" s="60"/>
      <c r="E103" s="61"/>
      <c r="F103" s="61"/>
      <c r="G103" s="61"/>
      <c r="H103" s="61"/>
      <c r="I103" s="61"/>
      <c r="J103" s="62"/>
    </row>
    <row r="104" spans="4:10" s="63" customFormat="1" ht="16.5" x14ac:dyDescent="0.25">
      <c r="D104" s="60"/>
      <c r="E104" s="61"/>
      <c r="F104" s="61"/>
      <c r="G104" s="61"/>
      <c r="H104" s="61"/>
      <c r="I104" s="61"/>
      <c r="J104" s="62"/>
    </row>
    <row r="105" spans="4:10" s="63" customFormat="1" ht="16.5" x14ac:dyDescent="0.25">
      <c r="D105" s="60"/>
      <c r="E105" s="61"/>
      <c r="F105" s="61"/>
      <c r="G105" s="61"/>
      <c r="H105" s="61"/>
      <c r="I105" s="61"/>
      <c r="J105" s="62"/>
    </row>
    <row r="106" spans="4:10" s="63" customFormat="1" ht="16.5" x14ac:dyDescent="0.25">
      <c r="D106" s="60"/>
      <c r="E106" s="61"/>
      <c r="F106" s="61"/>
      <c r="G106" s="61"/>
      <c r="H106" s="61"/>
      <c r="I106" s="61"/>
      <c r="J106" s="62"/>
    </row>
    <row r="107" spans="4:10" s="63" customFormat="1" ht="16.5" x14ac:dyDescent="0.25">
      <c r="D107" s="60"/>
      <c r="E107" s="61"/>
      <c r="F107" s="61"/>
      <c r="G107" s="61"/>
      <c r="H107" s="61"/>
      <c r="I107" s="61"/>
      <c r="J107" s="62"/>
    </row>
    <row r="108" spans="4:10" s="63" customFormat="1" ht="16.5" x14ac:dyDescent="0.25">
      <c r="D108" s="60"/>
      <c r="E108" s="61"/>
      <c r="F108" s="61"/>
      <c r="G108" s="61"/>
      <c r="H108" s="61"/>
      <c r="I108" s="61"/>
      <c r="J108" s="62"/>
    </row>
    <row r="109" spans="4:10" s="63" customFormat="1" ht="16.5" x14ac:dyDescent="0.25">
      <c r="D109" s="60"/>
      <c r="E109" s="61"/>
      <c r="F109" s="61"/>
      <c r="G109" s="61"/>
      <c r="H109" s="61"/>
      <c r="I109" s="61"/>
      <c r="J109" s="62"/>
    </row>
    <row r="110" spans="4:10" s="63" customFormat="1" ht="16.5" x14ac:dyDescent="0.25">
      <c r="D110" s="60"/>
      <c r="E110" s="61"/>
      <c r="F110" s="61"/>
      <c r="G110" s="61"/>
      <c r="H110" s="61"/>
      <c r="I110" s="61"/>
      <c r="J110" s="62"/>
    </row>
    <row r="111" spans="4:10" s="63" customFormat="1" ht="16.5" x14ac:dyDescent="0.25">
      <c r="D111" s="60"/>
      <c r="E111" s="61"/>
      <c r="F111" s="61"/>
      <c r="G111" s="61"/>
      <c r="H111" s="61"/>
      <c r="I111" s="61"/>
      <c r="J111" s="62"/>
    </row>
    <row r="112" spans="4:10" s="63" customFormat="1" ht="16.5" x14ac:dyDescent="0.25">
      <c r="D112" s="60"/>
      <c r="E112" s="61"/>
      <c r="F112" s="61"/>
      <c r="G112" s="61"/>
      <c r="H112" s="61"/>
      <c r="I112" s="61"/>
      <c r="J112" s="62"/>
    </row>
    <row r="113" spans="4:10" s="63" customFormat="1" ht="16.5" x14ac:dyDescent="0.25">
      <c r="D113" s="60"/>
      <c r="E113" s="61"/>
      <c r="F113" s="61"/>
      <c r="G113" s="61"/>
      <c r="H113" s="61"/>
      <c r="I113" s="61"/>
      <c r="J113" s="62"/>
    </row>
    <row r="114" spans="4:10" s="63" customFormat="1" ht="16.5" x14ac:dyDescent="0.25">
      <c r="D114" s="60"/>
      <c r="E114" s="61"/>
      <c r="F114" s="61"/>
      <c r="G114" s="61"/>
      <c r="H114" s="61"/>
      <c r="I114" s="61"/>
      <c r="J114" s="62"/>
    </row>
    <row r="115" spans="4:10" s="63" customFormat="1" ht="16.5" x14ac:dyDescent="0.25">
      <c r="D115" s="60"/>
      <c r="E115" s="61"/>
      <c r="F115" s="61"/>
      <c r="G115" s="61"/>
      <c r="H115" s="61"/>
      <c r="I115" s="61"/>
      <c r="J115" s="62"/>
    </row>
    <row r="116" spans="4:10" s="63" customFormat="1" ht="16.5" x14ac:dyDescent="0.25">
      <c r="D116" s="60"/>
      <c r="E116" s="61"/>
      <c r="F116" s="61"/>
      <c r="G116" s="61"/>
      <c r="H116" s="61"/>
      <c r="I116" s="61"/>
      <c r="J116" s="62"/>
    </row>
    <row r="117" spans="4:10" s="63" customFormat="1" ht="16.5" x14ac:dyDescent="0.25">
      <c r="D117" s="60"/>
      <c r="E117" s="61"/>
      <c r="F117" s="61"/>
      <c r="G117" s="61"/>
      <c r="H117" s="61"/>
      <c r="I117" s="61"/>
      <c r="J117" s="62"/>
    </row>
    <row r="118" spans="4:10" s="63" customFormat="1" ht="16.5" x14ac:dyDescent="0.25">
      <c r="D118" s="60"/>
      <c r="E118" s="61"/>
      <c r="F118" s="61"/>
      <c r="G118" s="61"/>
      <c r="H118" s="61"/>
      <c r="I118" s="61"/>
      <c r="J118" s="62"/>
    </row>
    <row r="119" spans="4:10" s="63" customFormat="1" ht="16.5" x14ac:dyDescent="0.25">
      <c r="D119" s="60"/>
      <c r="E119" s="61"/>
      <c r="F119" s="61"/>
      <c r="G119" s="61"/>
      <c r="H119" s="61"/>
      <c r="I119" s="61"/>
      <c r="J119" s="62"/>
    </row>
    <row r="120" spans="4:10" s="63" customFormat="1" ht="16.5" x14ac:dyDescent="0.25">
      <c r="D120" s="60"/>
      <c r="E120" s="61"/>
      <c r="F120" s="61"/>
      <c r="G120" s="61"/>
      <c r="H120" s="61"/>
      <c r="I120" s="61"/>
      <c r="J120" s="62"/>
    </row>
    <row r="121" spans="4:10" s="63" customFormat="1" ht="16.5" x14ac:dyDescent="0.25">
      <c r="D121" s="60"/>
      <c r="E121" s="61"/>
      <c r="F121" s="61"/>
      <c r="G121" s="61"/>
      <c r="H121" s="61"/>
      <c r="I121" s="61"/>
      <c r="J121" s="62"/>
    </row>
    <row r="122" spans="4:10" s="63" customFormat="1" ht="16.5" x14ac:dyDescent="0.25">
      <c r="D122" s="60"/>
      <c r="E122" s="61"/>
      <c r="F122" s="61"/>
      <c r="G122" s="61"/>
      <c r="H122" s="61"/>
      <c r="I122" s="61"/>
      <c r="J122" s="62"/>
    </row>
    <row r="123" spans="4:10" s="63" customFormat="1" ht="16.5" x14ac:dyDescent="0.25">
      <c r="D123" s="60"/>
      <c r="E123" s="61"/>
      <c r="F123" s="61"/>
      <c r="G123" s="61"/>
      <c r="H123" s="61"/>
      <c r="I123" s="61"/>
      <c r="J123" s="62"/>
    </row>
    <row r="124" spans="4:10" s="63" customFormat="1" ht="16.5" x14ac:dyDescent="0.25">
      <c r="D124" s="60"/>
      <c r="E124" s="61"/>
      <c r="F124" s="61"/>
      <c r="G124" s="61"/>
      <c r="H124" s="61"/>
      <c r="I124" s="61"/>
      <c r="J124" s="62"/>
    </row>
    <row r="125" spans="4:10" s="63" customFormat="1" ht="16.5" x14ac:dyDescent="0.25">
      <c r="D125" s="60"/>
      <c r="E125" s="61"/>
      <c r="F125" s="61"/>
      <c r="G125" s="61"/>
      <c r="H125" s="61"/>
      <c r="I125" s="61"/>
      <c r="J125" s="62"/>
    </row>
    <row r="126" spans="4:10" s="63" customFormat="1" ht="16.5" x14ac:dyDescent="0.25">
      <c r="D126" s="60"/>
      <c r="E126" s="61"/>
      <c r="F126" s="61"/>
      <c r="G126" s="61"/>
      <c r="H126" s="61"/>
      <c r="I126" s="61"/>
      <c r="J126" s="62"/>
    </row>
    <row r="127" spans="4:10" s="63" customFormat="1" ht="16.5" x14ac:dyDescent="0.25">
      <c r="D127" s="60"/>
      <c r="E127" s="61"/>
      <c r="F127" s="61"/>
      <c r="G127" s="61"/>
      <c r="H127" s="61"/>
      <c r="I127" s="61"/>
      <c r="J127" s="62"/>
    </row>
    <row r="128" spans="4:10" s="63" customFormat="1" ht="16.5" x14ac:dyDescent="0.25">
      <c r="D128" s="60"/>
      <c r="E128" s="61"/>
      <c r="F128" s="61"/>
      <c r="G128" s="61"/>
      <c r="H128" s="61"/>
      <c r="I128" s="61"/>
      <c r="J128" s="62"/>
    </row>
    <row r="129" spans="4:10" s="63" customFormat="1" ht="16.5" x14ac:dyDescent="0.25">
      <c r="D129" s="60"/>
      <c r="E129" s="61"/>
      <c r="F129" s="61"/>
      <c r="G129" s="61"/>
      <c r="H129" s="61"/>
      <c r="I129" s="61"/>
      <c r="J129" s="62"/>
    </row>
    <row r="130" spans="4:10" s="63" customFormat="1" ht="16.5" x14ac:dyDescent="0.25">
      <c r="D130" s="60"/>
      <c r="E130" s="61"/>
      <c r="F130" s="61"/>
      <c r="G130" s="61"/>
      <c r="H130" s="61"/>
      <c r="I130" s="61"/>
      <c r="J130" s="62"/>
    </row>
    <row r="131" spans="4:10" s="63" customFormat="1" ht="16.5" x14ac:dyDescent="0.25">
      <c r="D131" s="60"/>
      <c r="E131" s="61"/>
      <c r="F131" s="61"/>
      <c r="G131" s="61"/>
      <c r="H131" s="61"/>
      <c r="I131" s="61"/>
      <c r="J131" s="62"/>
    </row>
    <row r="132" spans="4:10" s="63" customFormat="1" ht="16.5" x14ac:dyDescent="0.25">
      <c r="D132" s="60"/>
      <c r="E132" s="61"/>
      <c r="F132" s="61"/>
      <c r="G132" s="61"/>
      <c r="H132" s="61"/>
      <c r="I132" s="61"/>
      <c r="J132" s="62"/>
    </row>
    <row r="133" spans="4:10" s="63" customFormat="1" ht="16.5" x14ac:dyDescent="0.25">
      <c r="D133" s="60"/>
      <c r="E133" s="61"/>
      <c r="F133" s="61"/>
      <c r="G133" s="61"/>
      <c r="H133" s="61"/>
      <c r="I133" s="61"/>
      <c r="J133" s="62"/>
    </row>
    <row r="134" spans="4:10" s="63" customFormat="1" ht="16.5" x14ac:dyDescent="0.25">
      <c r="D134" s="60"/>
      <c r="E134" s="61"/>
      <c r="F134" s="61"/>
      <c r="G134" s="61"/>
      <c r="H134" s="61"/>
      <c r="I134" s="61"/>
      <c r="J134" s="62"/>
    </row>
    <row r="135" spans="4:10" s="63" customFormat="1" ht="16.5" x14ac:dyDescent="0.25">
      <c r="D135" s="60"/>
      <c r="E135" s="61"/>
      <c r="F135" s="61"/>
      <c r="G135" s="61"/>
      <c r="H135" s="61"/>
      <c r="I135" s="61"/>
      <c r="J135" s="62"/>
    </row>
    <row r="136" spans="4:10" s="63" customFormat="1" ht="16.5" x14ac:dyDescent="0.25">
      <c r="D136" s="60"/>
      <c r="E136" s="61"/>
      <c r="F136" s="61"/>
      <c r="G136" s="61"/>
      <c r="H136" s="61"/>
      <c r="I136" s="61"/>
      <c r="J136" s="62"/>
    </row>
    <row r="137" spans="4:10" s="63" customFormat="1" ht="16.5" x14ac:dyDescent="0.25">
      <c r="D137" s="60"/>
      <c r="E137" s="61"/>
      <c r="F137" s="61"/>
      <c r="G137" s="61"/>
      <c r="H137" s="61"/>
      <c r="I137" s="61"/>
      <c r="J137" s="62"/>
    </row>
    <row r="138" spans="4:10" s="63" customFormat="1" ht="16.5" x14ac:dyDescent="0.25">
      <c r="D138" s="60"/>
      <c r="E138" s="61"/>
      <c r="F138" s="61"/>
      <c r="G138" s="61"/>
      <c r="H138" s="61"/>
      <c r="I138" s="61"/>
      <c r="J138" s="62"/>
    </row>
    <row r="139" spans="4:10" s="63" customFormat="1" ht="16.5" x14ac:dyDescent="0.25">
      <c r="D139" s="60"/>
      <c r="E139" s="61"/>
      <c r="F139" s="61"/>
      <c r="G139" s="61"/>
      <c r="H139" s="61"/>
      <c r="I139" s="61"/>
      <c r="J139" s="62"/>
    </row>
    <row r="140" spans="4:10" s="63" customFormat="1" ht="16.5" x14ac:dyDescent="0.25">
      <c r="D140" s="60"/>
      <c r="E140" s="61"/>
      <c r="F140" s="61"/>
      <c r="G140" s="61"/>
      <c r="H140" s="61"/>
      <c r="I140" s="61"/>
      <c r="J140" s="62"/>
    </row>
    <row r="141" spans="4:10" s="63" customFormat="1" ht="16.5" x14ac:dyDescent="0.25">
      <c r="D141" s="60"/>
      <c r="E141" s="61"/>
      <c r="F141" s="61"/>
      <c r="G141" s="61"/>
      <c r="H141" s="61"/>
      <c r="I141" s="61"/>
      <c r="J141" s="62"/>
    </row>
    <row r="142" spans="4:10" s="63" customFormat="1" ht="16.5" x14ac:dyDescent="0.25">
      <c r="D142" s="60"/>
      <c r="E142" s="61"/>
      <c r="F142" s="61"/>
      <c r="G142" s="61"/>
      <c r="H142" s="61"/>
      <c r="I142" s="61"/>
      <c r="J142" s="62"/>
    </row>
    <row r="143" spans="4:10" s="63" customFormat="1" ht="16.5" x14ac:dyDescent="0.25">
      <c r="D143" s="60"/>
      <c r="E143" s="61"/>
      <c r="F143" s="61"/>
      <c r="G143" s="61"/>
      <c r="H143" s="61"/>
      <c r="I143" s="61"/>
      <c r="J143" s="62"/>
    </row>
    <row r="144" spans="4:10" s="63" customFormat="1" ht="16.5" x14ac:dyDescent="0.25">
      <c r="D144" s="60"/>
      <c r="E144" s="61"/>
      <c r="F144" s="61"/>
      <c r="G144" s="61"/>
      <c r="H144" s="61"/>
      <c r="I144" s="61"/>
      <c r="J144" s="62"/>
    </row>
    <row r="145" spans="4:10" s="63" customFormat="1" ht="16.5" x14ac:dyDescent="0.25">
      <c r="D145" s="60"/>
      <c r="E145" s="61"/>
      <c r="F145" s="61"/>
      <c r="G145" s="61"/>
      <c r="H145" s="61"/>
      <c r="I145" s="61"/>
      <c r="J145" s="62"/>
    </row>
    <row r="146" spans="4:10" s="63" customFormat="1" ht="16.5" x14ac:dyDescent="0.25">
      <c r="D146" s="60"/>
      <c r="E146" s="61"/>
      <c r="F146" s="61"/>
      <c r="G146" s="61"/>
      <c r="H146" s="61"/>
      <c r="I146" s="61"/>
      <c r="J146" s="62"/>
    </row>
    <row r="147" spans="4:10" s="63" customFormat="1" ht="16.5" x14ac:dyDescent="0.25">
      <c r="D147" s="60"/>
      <c r="E147" s="61"/>
      <c r="F147" s="61"/>
      <c r="G147" s="61"/>
      <c r="H147" s="61"/>
      <c r="I147" s="61"/>
      <c r="J147" s="62"/>
    </row>
    <row r="148" spans="4:10" s="63" customFormat="1" ht="16.5" x14ac:dyDescent="0.25">
      <c r="D148" s="60"/>
      <c r="E148" s="61"/>
      <c r="F148" s="61"/>
      <c r="G148" s="61"/>
      <c r="H148" s="61"/>
      <c r="I148" s="61"/>
      <c r="J148" s="62"/>
    </row>
    <row r="149" spans="4:10" s="63" customFormat="1" ht="16.5" x14ac:dyDescent="0.25">
      <c r="D149" s="60"/>
      <c r="E149" s="61"/>
      <c r="F149" s="61"/>
      <c r="G149" s="61"/>
      <c r="H149" s="61"/>
      <c r="I149" s="61"/>
      <c r="J149" s="62"/>
    </row>
    <row r="150" spans="4:10" s="63" customFormat="1" ht="16.5" x14ac:dyDescent="0.25">
      <c r="D150" s="60"/>
      <c r="E150" s="61"/>
      <c r="F150" s="61"/>
      <c r="G150" s="61"/>
      <c r="H150" s="61"/>
      <c r="I150" s="61"/>
      <c r="J150" s="62"/>
    </row>
    <row r="151" spans="4:10" s="63" customFormat="1" ht="16.5" x14ac:dyDescent="0.25">
      <c r="D151" s="60"/>
      <c r="E151" s="61"/>
      <c r="F151" s="61"/>
      <c r="G151" s="61"/>
      <c r="H151" s="61"/>
      <c r="I151" s="61"/>
      <c r="J151" s="62"/>
    </row>
    <row r="152" spans="4:10" s="63" customFormat="1" ht="16.5" x14ac:dyDescent="0.25">
      <c r="D152" s="60"/>
      <c r="E152" s="61"/>
      <c r="F152" s="61"/>
      <c r="G152" s="61"/>
      <c r="H152" s="61"/>
      <c r="I152" s="61"/>
      <c r="J152" s="62"/>
    </row>
    <row r="153" spans="4:10" s="63" customFormat="1" ht="16.5" x14ac:dyDescent="0.25">
      <c r="D153" s="60"/>
      <c r="E153" s="61"/>
      <c r="F153" s="61"/>
      <c r="G153" s="61"/>
      <c r="H153" s="61"/>
      <c r="I153" s="61"/>
      <c r="J153" s="62"/>
    </row>
    <row r="154" spans="4:10" s="63" customFormat="1" ht="16.5" x14ac:dyDescent="0.25">
      <c r="D154" s="60"/>
      <c r="E154" s="61"/>
      <c r="F154" s="61"/>
      <c r="G154" s="61"/>
      <c r="H154" s="61"/>
      <c r="I154" s="61"/>
      <c r="J154" s="62"/>
    </row>
    <row r="155" spans="4:10" s="63" customFormat="1" ht="16.5" x14ac:dyDescent="0.25">
      <c r="D155" s="60"/>
      <c r="E155" s="61"/>
      <c r="F155" s="61"/>
      <c r="G155" s="61"/>
      <c r="H155" s="61"/>
      <c r="I155" s="61"/>
      <c r="J155" s="62"/>
    </row>
    <row r="156" spans="4:10" s="63" customFormat="1" ht="16.5" x14ac:dyDescent="0.25">
      <c r="D156" s="60"/>
      <c r="E156" s="61"/>
      <c r="F156" s="61"/>
      <c r="G156" s="61"/>
      <c r="H156" s="61"/>
      <c r="I156" s="61"/>
      <c r="J156" s="62"/>
    </row>
    <row r="157" spans="4:10" s="63" customFormat="1" ht="16.5" x14ac:dyDescent="0.25">
      <c r="D157" s="60"/>
      <c r="E157" s="61"/>
      <c r="F157" s="61"/>
      <c r="G157" s="61"/>
      <c r="H157" s="61"/>
      <c r="I157" s="61"/>
      <c r="J157" s="62"/>
    </row>
    <row r="158" spans="4:10" s="63" customFormat="1" ht="16.5" x14ac:dyDescent="0.25">
      <c r="D158" s="60"/>
      <c r="E158" s="61"/>
      <c r="F158" s="61"/>
      <c r="G158" s="61"/>
      <c r="H158" s="61"/>
      <c r="I158" s="61"/>
      <c r="J158" s="62"/>
    </row>
    <row r="159" spans="4:10" s="63" customFormat="1" ht="16.5" x14ac:dyDescent="0.25">
      <c r="D159" s="60"/>
      <c r="E159" s="61"/>
      <c r="F159" s="61"/>
      <c r="G159" s="61"/>
      <c r="H159" s="61"/>
      <c r="I159" s="61"/>
      <c r="J159" s="62"/>
    </row>
    <row r="160" spans="4:10" s="63" customFormat="1" ht="16.5" x14ac:dyDescent="0.25">
      <c r="D160" s="60"/>
      <c r="E160" s="61"/>
      <c r="F160" s="61"/>
      <c r="G160" s="61"/>
      <c r="H160" s="61"/>
      <c r="I160" s="61"/>
      <c r="J160" s="62"/>
    </row>
    <row r="161" spans="4:10" s="63" customFormat="1" ht="16.5" x14ac:dyDescent="0.25">
      <c r="D161" s="60"/>
      <c r="E161" s="61"/>
      <c r="F161" s="61"/>
      <c r="G161" s="61"/>
      <c r="H161" s="61"/>
      <c r="I161" s="61"/>
      <c r="J161" s="62"/>
    </row>
    <row r="162" spans="4:10" s="63" customFormat="1" ht="16.5" x14ac:dyDescent="0.25">
      <c r="D162" s="60"/>
      <c r="E162" s="61"/>
      <c r="F162" s="61"/>
      <c r="G162" s="61"/>
      <c r="H162" s="61"/>
      <c r="I162" s="61"/>
      <c r="J162" s="62"/>
    </row>
    <row r="163" spans="4:10" s="63" customFormat="1" ht="16.5" x14ac:dyDescent="0.25">
      <c r="D163" s="60"/>
      <c r="E163" s="61"/>
      <c r="F163" s="61"/>
      <c r="G163" s="61"/>
      <c r="H163" s="61"/>
      <c r="I163" s="61"/>
      <c r="J163" s="62"/>
    </row>
    <row r="164" spans="4:10" s="63" customFormat="1" ht="16.5" x14ac:dyDescent="0.25">
      <c r="D164" s="60"/>
      <c r="E164" s="61"/>
      <c r="F164" s="61"/>
      <c r="G164" s="61"/>
      <c r="H164" s="61"/>
      <c r="I164" s="61"/>
      <c r="J164" s="62"/>
    </row>
    <row r="165" spans="4:10" s="63" customFormat="1" ht="16.5" x14ac:dyDescent="0.25">
      <c r="D165" s="60"/>
      <c r="E165" s="61"/>
      <c r="F165" s="61"/>
      <c r="G165" s="61"/>
      <c r="H165" s="61"/>
      <c r="I165" s="61"/>
      <c r="J165" s="62"/>
    </row>
    <row r="166" spans="4:10" s="63" customFormat="1" ht="16.5" x14ac:dyDescent="0.25">
      <c r="D166" s="60"/>
      <c r="E166" s="61"/>
      <c r="F166" s="61"/>
      <c r="G166" s="61"/>
      <c r="H166" s="61"/>
      <c r="I166" s="61"/>
      <c r="J166" s="62"/>
    </row>
    <row r="167" spans="4:10" s="63" customFormat="1" ht="16.5" x14ac:dyDescent="0.25">
      <c r="D167" s="60"/>
      <c r="E167" s="61"/>
      <c r="F167" s="61"/>
      <c r="G167" s="61"/>
      <c r="H167" s="61"/>
      <c r="I167" s="61"/>
      <c r="J167" s="62"/>
    </row>
    <row r="168" spans="4:10" s="63" customFormat="1" ht="16.5" x14ac:dyDescent="0.25">
      <c r="D168" s="60"/>
      <c r="E168" s="61"/>
      <c r="F168" s="61"/>
      <c r="G168" s="61"/>
      <c r="H168" s="61"/>
      <c r="I168" s="61"/>
      <c r="J168" s="62"/>
    </row>
    <row r="169" spans="4:10" s="63" customFormat="1" ht="16.5" x14ac:dyDescent="0.25">
      <c r="D169" s="60"/>
      <c r="E169" s="61"/>
      <c r="F169" s="61"/>
      <c r="G169" s="61"/>
      <c r="H169" s="61"/>
      <c r="I169" s="61"/>
      <c r="J169" s="62"/>
    </row>
    <row r="170" spans="4:10" s="63" customFormat="1" ht="16.5" x14ac:dyDescent="0.25">
      <c r="D170" s="60"/>
      <c r="E170" s="61"/>
      <c r="F170" s="61"/>
      <c r="G170" s="61"/>
      <c r="H170" s="61"/>
      <c r="I170" s="61"/>
      <c r="J170" s="62"/>
    </row>
    <row r="171" spans="4:10" s="63" customFormat="1" ht="16.5" x14ac:dyDescent="0.25">
      <c r="D171" s="60"/>
      <c r="E171" s="61"/>
      <c r="F171" s="61"/>
      <c r="G171" s="61"/>
      <c r="H171" s="61"/>
      <c r="I171" s="61"/>
      <c r="J171" s="62"/>
    </row>
    <row r="172" spans="4:10" s="63" customFormat="1" ht="16.5" x14ac:dyDescent="0.25">
      <c r="D172" s="60"/>
      <c r="E172" s="61"/>
      <c r="F172" s="61"/>
      <c r="G172" s="61"/>
      <c r="H172" s="61"/>
      <c r="I172" s="61"/>
      <c r="J172" s="62"/>
    </row>
    <row r="173" spans="4:10" s="63" customFormat="1" ht="16.5" x14ac:dyDescent="0.25">
      <c r="D173" s="60"/>
      <c r="E173" s="61"/>
      <c r="F173" s="61"/>
      <c r="G173" s="61"/>
      <c r="H173" s="61"/>
      <c r="I173" s="61"/>
      <c r="J173" s="62"/>
    </row>
    <row r="174" spans="4:10" s="63" customFormat="1" ht="16.5" x14ac:dyDescent="0.25">
      <c r="D174" s="60"/>
      <c r="E174" s="61"/>
      <c r="F174" s="61"/>
      <c r="G174" s="61"/>
      <c r="H174" s="61"/>
      <c r="I174" s="61"/>
      <c r="J174" s="62"/>
    </row>
    <row r="175" spans="4:10" s="63" customFormat="1" ht="16.5" x14ac:dyDescent="0.25">
      <c r="D175" s="60"/>
      <c r="E175" s="61"/>
      <c r="F175" s="61"/>
      <c r="G175" s="61"/>
      <c r="H175" s="61"/>
      <c r="I175" s="61"/>
      <c r="J175" s="62"/>
    </row>
    <row r="176" spans="4:10" s="63" customFormat="1" ht="16.5" x14ac:dyDescent="0.25">
      <c r="D176" s="60"/>
      <c r="E176" s="61"/>
      <c r="F176" s="61"/>
      <c r="G176" s="61"/>
      <c r="H176" s="61"/>
      <c r="I176" s="61"/>
      <c r="J176" s="62"/>
    </row>
    <row r="177" spans="4:10" s="63" customFormat="1" ht="16.5" x14ac:dyDescent="0.25">
      <c r="D177" s="60"/>
      <c r="E177" s="61"/>
      <c r="F177" s="61"/>
      <c r="G177" s="61"/>
      <c r="H177" s="61"/>
      <c r="I177" s="61"/>
      <c r="J177" s="62"/>
    </row>
    <row r="178" spans="4:10" s="63" customFormat="1" ht="16.5" x14ac:dyDescent="0.25">
      <c r="D178" s="60"/>
      <c r="E178" s="61"/>
      <c r="F178" s="61"/>
      <c r="G178" s="61"/>
      <c r="H178" s="61"/>
      <c r="I178" s="61"/>
      <c r="J178" s="62"/>
    </row>
  </sheetData>
  <sheetProtection algorithmName="SHA-512" hashValue="ZvKzxv9vHaDjaSW4KYAURblkbRTJMCMnyFkS0h/T8jEFmgXnTfb1IAXmoOLV+/p4/8jfk6ePVKEDG5EG1lFN3w==" saltValue="mInrhCqDhOHqH/iiav7mpw==" spinCount="100000" sheet="1" objects="1" scenarios="1"/>
  <mergeCells count="14">
    <mergeCell ref="B42:C42"/>
    <mergeCell ref="B53:C53"/>
    <mergeCell ref="B57:C57"/>
    <mergeCell ref="B59:C59"/>
    <mergeCell ref="B63:C63"/>
    <mergeCell ref="A2:B2"/>
    <mergeCell ref="A4:J4"/>
    <mergeCell ref="A6:C6"/>
    <mergeCell ref="B31:C31"/>
    <mergeCell ref="B38:C38"/>
    <mergeCell ref="B7:C7"/>
    <mergeCell ref="B9:C9"/>
    <mergeCell ref="B12:C12"/>
    <mergeCell ref="B28:C28"/>
  </mergeCells>
  <conditionalFormatting sqref="E64">
    <cfRule type="expression" dxfId="8" priority="9">
      <formula>$E$64&gt;$C$2</formula>
    </cfRule>
  </conditionalFormatting>
  <conditionalFormatting sqref="F64">
    <cfRule type="expression" dxfId="7" priority="8">
      <formula>$F$64&gt;$E$1</formula>
    </cfRule>
  </conditionalFormatting>
  <conditionalFormatting sqref="G64">
    <cfRule type="expression" dxfId="6" priority="7">
      <formula>$G$64&gt;$E$1</formula>
    </cfRule>
  </conditionalFormatting>
  <conditionalFormatting sqref="H64">
    <cfRule type="expression" dxfId="5" priority="6">
      <formula>$H$64&gt;$E$1</formula>
    </cfRule>
  </conditionalFormatting>
  <conditionalFormatting sqref="I64">
    <cfRule type="expression" dxfId="4" priority="5">
      <formula>$I$64&gt;$E$1</formula>
    </cfRule>
  </conditionalFormatting>
  <conditionalFormatting sqref="F65">
    <cfRule type="expression" dxfId="3" priority="4">
      <formula>$F$65&gt;$E$2</formula>
    </cfRule>
  </conditionalFormatting>
  <conditionalFormatting sqref="G65">
    <cfRule type="expression" dxfId="2" priority="3">
      <formula>$G$65&gt;$E$2</formula>
    </cfRule>
  </conditionalFormatting>
  <conditionalFormatting sqref="H65">
    <cfRule type="expression" dxfId="1" priority="2">
      <formula>$H$65&gt;$E$2</formula>
    </cfRule>
  </conditionalFormatting>
  <conditionalFormatting sqref="I65">
    <cfRule type="expression" dxfId="0" priority="1">
      <formula>$I$65&gt;$E$2</formula>
    </cfRule>
  </conditionalFormatting>
  <printOptions verticalCentered="1"/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NEP 2019</vt:lpstr>
      <vt:lpstr>SOB 2019</vt:lpstr>
      <vt:lpstr>Breakdown</vt:lpstr>
      <vt:lpstr>Breakdown!Print_Area</vt:lpstr>
      <vt:lpstr>'SOB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Sibyl</cp:lastModifiedBy>
  <cp:lastPrinted>2018-08-07T05:34:02Z</cp:lastPrinted>
  <dcterms:created xsi:type="dcterms:W3CDTF">2015-10-19T00:23:30Z</dcterms:created>
  <dcterms:modified xsi:type="dcterms:W3CDTF">2018-08-07T07:05:53Z</dcterms:modified>
</cp:coreProperties>
</file>