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650"/>
  </bookViews>
  <sheets>
    <sheet name="NEP SHS 2019" sheetId="3" r:id="rId1"/>
    <sheet name="SOB SHS 2019" sheetId="2" r:id="rId2"/>
    <sheet name="Breakdown" sheetId="5" r:id="rId3"/>
    <sheet name="WFP SHS 2019" sheetId="4" r:id="rId4"/>
  </sheets>
  <definedNames>
    <definedName name="_xlnm.Print_Titles" localSheetId="3">'WFP SHS 2019'!$E:$E,'WFP SHS 2019'!$9:$11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E74" i="2"/>
  <c r="F38" i="2"/>
  <c r="F74" i="2" s="1"/>
  <c r="E38" i="2"/>
  <c r="D38" i="2"/>
  <c r="E61" i="5"/>
  <c r="E60" i="5"/>
  <c r="E59" i="5"/>
  <c r="E58" i="5"/>
  <c r="E57" i="5"/>
  <c r="E55" i="5"/>
  <c r="E53" i="5"/>
  <c r="E51" i="5"/>
  <c r="E50" i="5"/>
  <c r="E49" i="5"/>
  <c r="E48" i="5"/>
  <c r="E47" i="5"/>
  <c r="E46" i="5"/>
  <c r="E45" i="5"/>
  <c r="E44" i="5"/>
  <c r="E43" i="5"/>
  <c r="E42" i="5"/>
  <c r="E40" i="5"/>
  <c r="E39" i="5"/>
  <c r="E37" i="5"/>
  <c r="E35" i="5"/>
  <c r="E34" i="5"/>
  <c r="E33" i="5"/>
  <c r="E32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8" i="5"/>
  <c r="C1" i="5"/>
  <c r="G63" i="5" l="1"/>
  <c r="I62" i="5"/>
  <c r="I63" i="5" s="1"/>
  <c r="H62" i="5"/>
  <c r="H63" i="5" s="1"/>
  <c r="G62" i="5"/>
  <c r="F61" i="5"/>
  <c r="J61" i="5" s="1"/>
  <c r="F60" i="5"/>
  <c r="J60" i="5" s="1"/>
  <c r="F58" i="5"/>
  <c r="J58" i="5" s="1"/>
  <c r="F57" i="5"/>
  <c r="J57" i="5" s="1"/>
  <c r="F55" i="5"/>
  <c r="J55" i="5"/>
  <c r="F51" i="5"/>
  <c r="J51" i="5" s="1"/>
  <c r="F50" i="5"/>
  <c r="J50" i="5" s="1"/>
  <c r="F49" i="5"/>
  <c r="J49" i="5"/>
  <c r="F47" i="5"/>
  <c r="J47" i="5" s="1"/>
  <c r="F46" i="5"/>
  <c r="J46" i="5" s="1"/>
  <c r="F45" i="5"/>
  <c r="J45" i="5"/>
  <c r="F43" i="5"/>
  <c r="J43" i="5" s="1"/>
  <c r="F40" i="5"/>
  <c r="J40" i="5" s="1"/>
  <c r="F39" i="5"/>
  <c r="J39" i="5"/>
  <c r="F35" i="5"/>
  <c r="J35" i="5" s="1"/>
  <c r="F34" i="5"/>
  <c r="J34" i="5" s="1"/>
  <c r="F33" i="5"/>
  <c r="J33" i="5"/>
  <c r="F30" i="5"/>
  <c r="J30" i="5" s="1"/>
  <c r="F29" i="5"/>
  <c r="J29" i="5" s="1"/>
  <c r="F27" i="5"/>
  <c r="J27" i="5"/>
  <c r="F25" i="5"/>
  <c r="J25" i="5" s="1"/>
  <c r="F24" i="5"/>
  <c r="J24" i="5" s="1"/>
  <c r="F23" i="5"/>
  <c r="J23" i="5" s="1"/>
  <c r="F21" i="5"/>
  <c r="J21" i="5" s="1"/>
  <c r="F20" i="5"/>
  <c r="J20" i="5" s="1"/>
  <c r="F19" i="5"/>
  <c r="J19" i="5" s="1"/>
  <c r="F17" i="5"/>
  <c r="J17" i="5"/>
  <c r="F16" i="5"/>
  <c r="J16" i="5" s="1"/>
  <c r="F15" i="5"/>
  <c r="J15" i="5" s="1"/>
  <c r="F13" i="5"/>
  <c r="J13" i="5" s="1"/>
  <c r="F11" i="5"/>
  <c r="J11" i="5" s="1"/>
  <c r="F10" i="5"/>
  <c r="J10" i="5" s="1"/>
  <c r="F8" i="5" l="1"/>
  <c r="F14" i="5"/>
  <c r="J14" i="5" s="1"/>
  <c r="F18" i="5"/>
  <c r="J18" i="5" s="1"/>
  <c r="F22" i="5"/>
  <c r="J22" i="5" s="1"/>
  <c r="F26" i="5"/>
  <c r="J26" i="5" s="1"/>
  <c r="F32" i="5"/>
  <c r="J32" i="5" s="1"/>
  <c r="F37" i="5"/>
  <c r="J37" i="5" s="1"/>
  <c r="F44" i="5"/>
  <c r="J44" i="5" s="1"/>
  <c r="F48" i="5"/>
  <c r="J48" i="5" s="1"/>
  <c r="F53" i="5"/>
  <c r="J53" i="5" s="1"/>
  <c r="F59" i="5"/>
  <c r="J59" i="5" s="1"/>
  <c r="E62" i="5"/>
  <c r="F62" i="5" l="1"/>
  <c r="F63" i="5" s="1"/>
  <c r="J8" i="5"/>
  <c r="J62" i="5" s="1"/>
  <c r="J63" i="5" s="1"/>
  <c r="E3" i="4" l="1"/>
  <c r="D53" i="2"/>
  <c r="D74" i="2" s="1"/>
  <c r="F11" i="2"/>
  <c r="C2" i="5" s="1"/>
  <c r="E1" i="5" s="1"/>
  <c r="E2" i="5" s="1"/>
  <c r="B13" i="2"/>
  <c r="AY13" i="4" l="1"/>
  <c r="AU13" i="4"/>
  <c r="AU24" i="4"/>
  <c r="AU23" i="4"/>
  <c r="AU22" i="4"/>
  <c r="AU21" i="4"/>
  <c r="AU20" i="4"/>
  <c r="AU19" i="4"/>
  <c r="AU18" i="4"/>
  <c r="AU17" i="4"/>
  <c r="AU16" i="4"/>
  <c r="AU15" i="4"/>
  <c r="AU14" i="4"/>
  <c r="BP16" i="4"/>
  <c r="BS26" i="4" l="1"/>
  <c r="BR26" i="4"/>
  <c r="BQ26" i="4"/>
  <c r="BO26" i="4"/>
  <c r="BN26" i="4"/>
  <c r="BM26" i="4"/>
  <c r="BK26" i="4"/>
  <c r="BJ26" i="4"/>
  <c r="BI26" i="4"/>
  <c r="BG26" i="4"/>
  <c r="BF26" i="4"/>
  <c r="BE26" i="4"/>
  <c r="AX26" i="4"/>
  <c r="AW26" i="4"/>
  <c r="AV26" i="4"/>
  <c r="AT26" i="4"/>
  <c r="AS26" i="4"/>
  <c r="AR26" i="4"/>
  <c r="AP26" i="4"/>
  <c r="AO26" i="4"/>
  <c r="AN26" i="4"/>
  <c r="AL26" i="4"/>
  <c r="AK26" i="4"/>
  <c r="AJ26" i="4"/>
  <c r="AH26" i="4"/>
  <c r="AG26" i="4"/>
  <c r="X26" i="4"/>
  <c r="T26" i="4"/>
  <c r="P26" i="4"/>
  <c r="L26" i="4"/>
  <c r="BT24" i="4"/>
  <c r="BP24" i="4"/>
  <c r="BL24" i="4"/>
  <c r="BH24" i="4"/>
  <c r="AY24" i="4"/>
  <c r="AQ24" i="4"/>
  <c r="AM24" i="4"/>
  <c r="AF24" i="4"/>
  <c r="X24" i="4"/>
  <c r="T24" i="4"/>
  <c r="P24" i="4"/>
  <c r="L24" i="4"/>
  <c r="BT23" i="4"/>
  <c r="BP23" i="4"/>
  <c r="BL23" i="4"/>
  <c r="BH23" i="4"/>
  <c r="AY23" i="4"/>
  <c r="AQ23" i="4"/>
  <c r="AM23" i="4"/>
  <c r="AF23" i="4"/>
  <c r="X23" i="4"/>
  <c r="T23" i="4"/>
  <c r="P23" i="4"/>
  <c r="L23" i="4"/>
  <c r="BT22" i="4"/>
  <c r="BP22" i="4"/>
  <c r="BL22" i="4"/>
  <c r="BH22" i="4"/>
  <c r="AY22" i="4"/>
  <c r="AQ22" i="4"/>
  <c r="AM22" i="4"/>
  <c r="AF22" i="4"/>
  <c r="X22" i="4"/>
  <c r="T22" i="4"/>
  <c r="P22" i="4"/>
  <c r="L22" i="4"/>
  <c r="BT21" i="4"/>
  <c r="BP21" i="4"/>
  <c r="BL21" i="4"/>
  <c r="BH21" i="4"/>
  <c r="AY21" i="4"/>
  <c r="AQ21" i="4"/>
  <c r="AM21" i="4"/>
  <c r="AF21" i="4"/>
  <c r="X21" i="4"/>
  <c r="T21" i="4"/>
  <c r="P21" i="4"/>
  <c r="L21" i="4"/>
  <c r="BT20" i="4"/>
  <c r="BP20" i="4"/>
  <c r="BL20" i="4"/>
  <c r="BH20" i="4"/>
  <c r="AY20" i="4"/>
  <c r="AQ20" i="4"/>
  <c r="AM20" i="4"/>
  <c r="AF20" i="4"/>
  <c r="X20" i="4"/>
  <c r="T20" i="4"/>
  <c r="P20" i="4"/>
  <c r="L20" i="4"/>
  <c r="BT19" i="4"/>
  <c r="BP19" i="4"/>
  <c r="BL19" i="4"/>
  <c r="BH19" i="4"/>
  <c r="AY19" i="4"/>
  <c r="AQ19" i="4"/>
  <c r="AM19" i="4"/>
  <c r="AF19" i="4"/>
  <c r="X19" i="4"/>
  <c r="T19" i="4"/>
  <c r="P19" i="4"/>
  <c r="L19" i="4"/>
  <c r="BT18" i="4"/>
  <c r="BP18" i="4"/>
  <c r="BL18" i="4"/>
  <c r="BH18" i="4"/>
  <c r="AY18" i="4"/>
  <c r="AQ18" i="4"/>
  <c r="AM18" i="4"/>
  <c r="AF18" i="4"/>
  <c r="X18" i="4"/>
  <c r="T18" i="4"/>
  <c r="P18" i="4"/>
  <c r="L18" i="4"/>
  <c r="BT17" i="4"/>
  <c r="BP17" i="4"/>
  <c r="BL17" i="4"/>
  <c r="BH17" i="4"/>
  <c r="AY17" i="4"/>
  <c r="AQ17" i="4"/>
  <c r="AM17" i="4"/>
  <c r="AF17" i="4"/>
  <c r="X17" i="4"/>
  <c r="T17" i="4"/>
  <c r="P17" i="4"/>
  <c r="L17" i="4"/>
  <c r="BT16" i="4"/>
  <c r="BL16" i="4"/>
  <c r="BH16" i="4"/>
  <c r="AY16" i="4"/>
  <c r="AQ16" i="4"/>
  <c r="AM16" i="4"/>
  <c r="AF16" i="4"/>
  <c r="X16" i="4"/>
  <c r="T16" i="4"/>
  <c r="P16" i="4"/>
  <c r="L16" i="4"/>
  <c r="BT15" i="4"/>
  <c r="BP15" i="4"/>
  <c r="BL15" i="4"/>
  <c r="BH15" i="4"/>
  <c r="AY15" i="4"/>
  <c r="AQ15" i="4"/>
  <c r="AM15" i="4"/>
  <c r="AF15" i="4"/>
  <c r="X15" i="4"/>
  <c r="T15" i="4"/>
  <c r="P15" i="4"/>
  <c r="L15" i="4"/>
  <c r="BT14" i="4"/>
  <c r="BP14" i="4"/>
  <c r="BL14" i="4"/>
  <c r="BH14" i="4"/>
  <c r="AY14" i="4"/>
  <c r="AQ14" i="4"/>
  <c r="AM14" i="4"/>
  <c r="AF14" i="4"/>
  <c r="X14" i="4"/>
  <c r="T14" i="4"/>
  <c r="P14" i="4"/>
  <c r="L14" i="4"/>
  <c r="BT13" i="4"/>
  <c r="BP13" i="4"/>
  <c r="BL13" i="4"/>
  <c r="BH13" i="4"/>
  <c r="AQ13" i="4"/>
  <c r="AM13" i="4"/>
  <c r="AF13" i="4"/>
  <c r="X13" i="4"/>
  <c r="T13" i="4"/>
  <c r="P13" i="4"/>
  <c r="L13" i="4"/>
  <c r="AA10" i="4"/>
  <c r="BD9" i="4"/>
  <c r="AI9" i="4"/>
  <c r="AF9" i="4"/>
  <c r="I9" i="4"/>
  <c r="G9" i="4"/>
  <c r="A7" i="4"/>
  <c r="AI20" i="4" l="1"/>
  <c r="BA20" i="4" s="1"/>
  <c r="AI24" i="4"/>
  <c r="BA24" i="4" s="1"/>
  <c r="BB24" i="4" s="1"/>
  <c r="BC24" i="4" s="1"/>
  <c r="AI22" i="4"/>
  <c r="BA22" i="4" s="1"/>
  <c r="BB22" i="4" s="1"/>
  <c r="BC22" i="4" s="1"/>
  <c r="BD24" i="4"/>
  <c r="AI13" i="4"/>
  <c r="BD22" i="4"/>
  <c r="BD20" i="4"/>
  <c r="AI21" i="4"/>
  <c r="BA21" i="4" s="1"/>
  <c r="BB21" i="4" s="1"/>
  <c r="BC21" i="4" s="1"/>
  <c r="AQ26" i="4"/>
  <c r="AI16" i="4"/>
  <c r="BA16" i="4" s="1"/>
  <c r="BB16" i="4" s="1"/>
  <c r="BC16" i="4" s="1"/>
  <c r="BP26" i="4"/>
  <c r="Y17" i="4"/>
  <c r="BD17" i="4"/>
  <c r="Y18" i="4"/>
  <c r="Y19" i="4"/>
  <c r="BD19" i="4"/>
  <c r="Y20" i="4"/>
  <c r="Y23" i="4"/>
  <c r="BD23" i="4"/>
  <c r="Y24" i="4"/>
  <c r="BD13" i="4"/>
  <c r="Y16" i="4"/>
  <c r="AI19" i="4"/>
  <c r="BA19" i="4" s="1"/>
  <c r="BB19" i="4" s="1"/>
  <c r="BC19" i="4" s="1"/>
  <c r="Y14" i="4"/>
  <c r="BD14" i="4"/>
  <c r="AI17" i="4"/>
  <c r="BA17" i="4" s="1"/>
  <c r="BB17" i="4" s="1"/>
  <c r="BC17" i="4" s="1"/>
  <c r="BD18" i="4"/>
  <c r="AI23" i="4"/>
  <c r="BA23" i="4" s="1"/>
  <c r="BB23" i="4" s="1"/>
  <c r="BC23" i="4" s="1"/>
  <c r="Y13" i="4"/>
  <c r="AF26" i="4"/>
  <c r="AI14" i="4"/>
  <c r="BA14" i="4" s="1"/>
  <c r="BL26" i="4"/>
  <c r="BD16" i="4"/>
  <c r="AI18" i="4"/>
  <c r="BA18" i="4" s="1"/>
  <c r="BB18" i="4" s="1"/>
  <c r="Y21" i="4"/>
  <c r="BD21" i="4"/>
  <c r="Y22" i="4"/>
  <c r="Y26" i="4"/>
  <c r="BT26" i="4"/>
  <c r="BD15" i="4"/>
  <c r="AY26" i="4"/>
  <c r="AU26" i="4"/>
  <c r="AI15" i="4"/>
  <c r="BA15" i="4" s="1"/>
  <c r="BB15" i="4" s="1"/>
  <c r="BC15" i="4" s="1"/>
  <c r="Y15" i="4"/>
  <c r="BB20" i="4"/>
  <c r="BC20" i="4" s="1"/>
  <c r="BA13" i="4"/>
  <c r="BB14" i="4"/>
  <c r="BC14" i="4" s="1"/>
  <c r="BH26" i="4"/>
  <c r="AM26" i="4"/>
  <c r="BC18" i="4" l="1"/>
  <c r="BD26" i="4"/>
  <c r="AI26" i="4"/>
  <c r="BA26" i="4"/>
  <c r="BB13" i="4"/>
  <c r="BB26" i="4" s="1"/>
  <c r="BC13" i="4" l="1"/>
  <c r="BC26" i="4" s="1"/>
</calcChain>
</file>

<file path=xl/sharedStrings.xml><?xml version="1.0" encoding="utf-8"?>
<sst xmlns="http://schemas.openxmlformats.org/spreadsheetml/2006/main" count="460" uniqueCount="232">
  <si>
    <t>Bangcud National High School</t>
  </si>
  <si>
    <t>DEPARTMENT OF EDUCATION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</si>
  <si>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</si>
  <si>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</si>
  <si>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</si>
  <si>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</si>
  <si>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</si>
  <si>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 MAINTENANCE AND OTHER OPERATING EXPENSES</t>
  </si>
  <si>
    <t>School:</t>
  </si>
  <si>
    <t>Allocation:</t>
  </si>
  <si>
    <t>District:</t>
  </si>
  <si>
    <t>OBJECT OF EXPENDITURE</t>
  </si>
  <si>
    <t>UACS CODE</t>
  </si>
  <si>
    <t>AMOUNT</t>
  </si>
  <si>
    <t>Traveling Expenses</t>
  </si>
  <si>
    <t>Traveling Expenses - Local</t>
  </si>
  <si>
    <t>5-02-01-010-00</t>
  </si>
  <si>
    <t>Training and Scholarship Expenses</t>
  </si>
  <si>
    <t>Training Expenses</t>
  </si>
  <si>
    <t>ICT Training Expenses</t>
  </si>
  <si>
    <t>Supplies and Materials Expenses</t>
  </si>
  <si>
    <t>ICT Office Supplies Expenses</t>
  </si>
  <si>
    <t>Office Supllies Expenses</t>
  </si>
  <si>
    <t>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</si>
  <si>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</si>
  <si>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</si>
  <si>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</si>
  <si>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</si>
  <si>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</si>
  <si>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</si>
  <si>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</si>
  <si>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</si>
  <si>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</si>
  <si>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</si>
  <si>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</si>
  <si>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</si>
  <si>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</si>
  <si>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</si>
  <si>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</si>
  <si>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</si>
  <si>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</si>
  <si>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</si>
  <si>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Other Supplies Expenses</t>
  </si>
  <si>
    <t>5-02-03-990-00</t>
  </si>
  <si>
    <t>Utility Expenses</t>
  </si>
  <si>
    <t>Water Expenses</t>
  </si>
  <si>
    <t>5-02-04-010-00</t>
  </si>
  <si>
    <t>Electricity Expenses</t>
  </si>
  <si>
    <t>5-02-04-020-00</t>
  </si>
  <si>
    <t>Communication Expenses</t>
  </si>
  <si>
    <t>Postage and Courier Services</t>
  </si>
  <si>
    <t>5-02-05-010-00</t>
  </si>
  <si>
    <t>Telephone Expenses-Mobile</t>
  </si>
  <si>
    <t>5-02-05-020-00</t>
  </si>
  <si>
    <t>Telephone Expenses-Landline</t>
  </si>
  <si>
    <t>5-02-05-020-02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</si>
  <si>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</si>
  <si>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</si>
  <si>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</si>
  <si>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</si>
  <si>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</si>
  <si>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</si>
  <si>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</si>
  <si>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</si>
  <si>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</si>
  <si>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</si>
  <si>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</si>
  <si>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</si>
  <si>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</si>
  <si>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</si>
  <si>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</si>
  <si>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</si>
  <si>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</si>
  <si>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</si>
  <si>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</si>
  <si>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</si>
  <si>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</si>
  <si>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</si>
  <si>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</si>
  <si>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</si>
  <si>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</si>
  <si>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</si>
  <si>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</si>
  <si>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</si>
  <si>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</si>
  <si>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</si>
  <si>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</si>
  <si>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</si>
  <si>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</si>
  <si>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</si>
  <si>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</si>
  <si>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</si>
  <si>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</si>
  <si>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</si>
  <si>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</si>
  <si>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REBONFAMIL R. BAGUIO</t>
  </si>
  <si>
    <t>Schools Division Superintendent</t>
  </si>
  <si>
    <t>Per NEP 2019</t>
  </si>
  <si>
    <t>Actual 2018</t>
  </si>
  <si>
    <t>Proposed 2019</t>
  </si>
  <si>
    <t>5-02-020-10-02</t>
  </si>
  <si>
    <t>Auditing Services</t>
  </si>
  <si>
    <t>Representation Expenses</t>
  </si>
  <si>
    <t>Other Subscription Expenses</t>
  </si>
  <si>
    <t>Other Maintenance and Other Operating Expenses</t>
  </si>
  <si>
    <t>5-02-030-10-01</t>
  </si>
  <si>
    <t>5-02-020-10-01</t>
  </si>
  <si>
    <t>5-02-030-10-02</t>
  </si>
  <si>
    <t>5-02-030-20-00</t>
  </si>
  <si>
    <t>5-02-030-50-00</t>
  </si>
  <si>
    <t>5-02-030-70-00</t>
  </si>
  <si>
    <t>5-02-030-80-00</t>
  </si>
  <si>
    <t>5-02-030-90-00</t>
  </si>
  <si>
    <t>5-02-110-20-00</t>
  </si>
  <si>
    <t>5-02-99-030-00</t>
  </si>
  <si>
    <t>5-02-99-070-99</t>
  </si>
  <si>
    <t>5-02-99-990-00</t>
  </si>
  <si>
    <t>5-02-99-990-99</t>
  </si>
  <si>
    <t>Professional Services</t>
  </si>
  <si>
    <t>School ID</t>
  </si>
  <si>
    <t>School Name</t>
  </si>
  <si>
    <t>Bukidnon NHS</t>
  </si>
  <si>
    <t>Managok NHS</t>
  </si>
  <si>
    <t>San Martin Agro-Industrial NHS</t>
  </si>
  <si>
    <t>Silae NHS</t>
  </si>
  <si>
    <t>Malaybalay City National Science HS</t>
  </si>
  <si>
    <t>ST. PETER NATIONAL HIGH SCHOOL</t>
  </si>
  <si>
    <t>Casisang NHS</t>
  </si>
  <si>
    <t>Kalasungay NHS</t>
  </si>
  <si>
    <t>Malaybalay City NHS</t>
  </si>
  <si>
    <t>Managok NHS - Miglamin Annex</t>
  </si>
  <si>
    <t>Managok NHS - Annex Lalawan</t>
  </si>
  <si>
    <t>Bukidnon NHS - Annex Imbayao</t>
  </si>
  <si>
    <t>Bukidnon NHS - Annex Dalwangan</t>
  </si>
  <si>
    <t>SHS within Casisang CS</t>
  </si>
  <si>
    <t>Can-ayan IS</t>
  </si>
  <si>
    <t>Busdi IS</t>
  </si>
  <si>
    <t>Senior High School</t>
  </si>
  <si>
    <t>Department of Education</t>
  </si>
  <si>
    <t>Output Code (OC)</t>
  </si>
  <si>
    <t>Programs/ Projects</t>
  </si>
  <si>
    <t>Output</t>
  </si>
  <si>
    <t>Activity Code (AC)</t>
  </si>
  <si>
    <t>Activities</t>
  </si>
  <si>
    <t>Performance Indicator (Activity &amp; Output)</t>
  </si>
  <si>
    <t>Fund Source</t>
  </si>
  <si>
    <t>With Procurement (Y/N)</t>
  </si>
  <si>
    <t>Classification (GASS, STO, MFO 1,2,3)</t>
  </si>
  <si>
    <t>Allotment Class (PS, MOOE, CO)</t>
  </si>
  <si>
    <t>For Downloading (Y/N)</t>
  </si>
  <si>
    <t>Total Cash Program</t>
  </si>
  <si>
    <t>Tax Remittance Advice</t>
  </si>
  <si>
    <t>Program, Net of TRA</t>
  </si>
  <si>
    <t>REMARKS</t>
  </si>
  <si>
    <t>Q1</t>
  </si>
  <si>
    <t>Q2</t>
  </si>
  <si>
    <t>Q3</t>
  </si>
  <si>
    <t>Q4</t>
  </si>
  <si>
    <t>Total Physical</t>
  </si>
  <si>
    <t>UACS Code</t>
  </si>
  <si>
    <t>Others</t>
  </si>
  <si>
    <t>Total Obligation</t>
  </si>
  <si>
    <t>Total Disbursement</t>
  </si>
  <si>
    <t>Actual 
(Jan-Sept)</t>
  </si>
  <si>
    <t>Estimate
(Oct-Dec)</t>
  </si>
  <si>
    <t>Jan.</t>
  </si>
  <si>
    <t>Feb.</t>
  </si>
  <si>
    <t>Mar.</t>
  </si>
  <si>
    <t>Total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</si>
  <si>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</si>
  <si>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</si>
  <si>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</si>
  <si>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</si>
  <si>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</si>
  <si>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</si>
  <si>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</si>
  <si>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</si>
  <si>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</si>
  <si>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261003020500002</t>
  </si>
  <si>
    <t>N</t>
  </si>
  <si>
    <t>Operations</t>
  </si>
  <si>
    <t>MOOE</t>
  </si>
  <si>
    <t>TOTAL</t>
  </si>
  <si>
    <t>Recommending Approval:</t>
  </si>
  <si>
    <t>Approved by:</t>
  </si>
  <si>
    <t>(Finance/Budget Officer)</t>
  </si>
  <si>
    <t>Date  :</t>
  </si>
  <si>
    <t>310400100004000 - Operations of Schools - Senior High School</t>
  </si>
  <si>
    <t>School ID:</t>
  </si>
  <si>
    <t>Office Name:</t>
  </si>
  <si>
    <t>Fiscal Year:</t>
  </si>
  <si>
    <t>Name of School Head</t>
  </si>
  <si>
    <t>SUNNY RAY F. AMIT</t>
  </si>
  <si>
    <t>Financial Assistance/Subsidy</t>
  </si>
  <si>
    <t>5-02-14-080-00</t>
  </si>
  <si>
    <t>Subsidy to Operating Units</t>
  </si>
  <si>
    <t>School Principal</t>
  </si>
  <si>
    <t>Assistant Schools Division Superintendent</t>
  </si>
  <si>
    <t>Amount  (per 2019 NEP)</t>
  </si>
  <si>
    <t>District</t>
  </si>
  <si>
    <t>VII</t>
  </si>
  <si>
    <t>III</t>
  </si>
  <si>
    <t>X</t>
  </si>
  <si>
    <t xml:space="preserve">II </t>
  </si>
  <si>
    <t>IV</t>
  </si>
  <si>
    <t>I</t>
  </si>
  <si>
    <t xml:space="preserve">VI </t>
  </si>
  <si>
    <t>VIII</t>
  </si>
  <si>
    <t>V</t>
  </si>
  <si>
    <t>IX</t>
  </si>
  <si>
    <t>For Fiscal Year 2019</t>
  </si>
  <si>
    <t>Name of School:</t>
  </si>
  <si>
    <t>Breakdown (Gross)</t>
  </si>
  <si>
    <t>Annual Allotment:</t>
  </si>
  <si>
    <t>Letter Request (Net)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</si>
  <si>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</si>
  <si>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</si>
  <si>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</si>
  <si>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</si>
  <si>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</si>
  <si>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</si>
  <si>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</si>
  <si>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</si>
  <si>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Other Supplies and Materials Expenses</t>
  </si>
  <si>
    <t>Repairs and Maintenance - Motor Vehicle</t>
  </si>
  <si>
    <t>5-02-13-060-01</t>
  </si>
  <si>
    <t>GROSS TOTAL AMOUNT</t>
  </si>
  <si>
    <t>NET AMOUNT OF REQUEST</t>
  </si>
  <si>
    <t>BREAKDOWN OF REQUESTED MOOE-SHS</t>
  </si>
  <si>
    <t>Total Supplies and Materials Expenses</t>
  </si>
  <si>
    <t>No. of teachers/students benefitted</t>
  </si>
  <si>
    <t>Administrative Officer V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</si>
</sst>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F800]dddd\,\ mmmm\ dd\,\ yyyy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sz val="11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00B05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color rgb="FF006A2B"/>
      <name val="Arial"/>
      <family val="2"/>
    </font>
    <font>
      <sz val="10"/>
      <color rgb="FF00558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28A8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3" fillId="2" borderId="2" xfId="0" applyFont="1" applyFill="1" applyBorder="1" applyProtection="1">
      <protection locked="0"/>
    </xf>
    <xf numFmtId="164" fontId="3" fillId="0" borderId="0" xfId="1" applyFont="1"/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3" fillId="0" borderId="1" xfId="0" applyFont="1" applyBorder="1" applyProtection="1"/>
    <xf numFmtId="164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43" fontId="3" fillId="2" borderId="1" xfId="0" applyNumberFormat="1" applyFont="1" applyFill="1" applyBorder="1" applyProtection="1">
      <protection locked="0"/>
    </xf>
    <xf numFmtId="164" fontId="7" fillId="2" borderId="1" xfId="1" applyFont="1" applyFill="1" applyBorder="1" applyProtection="1">
      <protection locked="0"/>
    </xf>
    <xf numFmtId="164" fontId="3" fillId="2" borderId="1" xfId="1" applyFont="1" applyFill="1" applyBorder="1" applyProtection="1">
      <protection locked="0"/>
    </xf>
    <xf numFmtId="43" fontId="3" fillId="0" borderId="1" xfId="0" applyNumberFormat="1" applyFont="1" applyBorder="1" applyProtection="1"/>
    <xf numFmtId="164" fontId="7" fillId="0" borderId="1" xfId="1" applyFont="1" applyFill="1" applyBorder="1" applyProtection="1"/>
    <xf numFmtId="164" fontId="3" fillId="0" borderId="1" xfId="1" applyFont="1" applyBorder="1" applyProtection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3" fillId="0" borderId="0" xfId="1" applyFont="1" applyFill="1" applyBorder="1" applyProtection="1">
      <protection locked="0"/>
    </xf>
    <xf numFmtId="0" fontId="7" fillId="0" borderId="4" xfId="0" applyFont="1" applyFill="1" applyBorder="1"/>
    <xf numFmtId="0" fontId="7" fillId="0" borderId="0" xfId="0" applyFont="1" applyBorder="1"/>
    <xf numFmtId="49" fontId="2" fillId="0" borderId="1" xfId="0" applyNumberFormat="1" applyFont="1" applyFill="1" applyBorder="1" applyAlignment="1"/>
    <xf numFmtId="43" fontId="5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3" fontId="3" fillId="0" borderId="1" xfId="0" applyNumberFormat="1" applyFont="1" applyFill="1" applyBorder="1" applyProtection="1">
      <protection locked="0"/>
    </xf>
    <xf numFmtId="164" fontId="7" fillId="0" borderId="1" xfId="1" applyFont="1" applyFill="1" applyBorder="1" applyProtection="1">
      <protection locked="0"/>
    </xf>
    <xf numFmtId="164" fontId="3" fillId="0" borderId="1" xfId="1" applyFont="1" applyFill="1" applyBorder="1" applyProtection="1">
      <protection locked="0"/>
    </xf>
    <xf numFmtId="43" fontId="3" fillId="0" borderId="1" xfId="0" applyNumberFormat="1" applyFont="1" applyFill="1" applyBorder="1" applyProtection="1"/>
    <xf numFmtId="0" fontId="3" fillId="0" borderId="2" xfId="0" applyFont="1" applyFill="1" applyBorder="1" applyProtection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/>
    <xf numFmtId="165" fontId="0" fillId="0" borderId="1" xfId="1" applyNumberFormat="1" applyFont="1" applyBorder="1"/>
    <xf numFmtId="0" fontId="0" fillId="0" borderId="1" xfId="0" applyFont="1" applyBorder="1"/>
    <xf numFmtId="164" fontId="3" fillId="8" borderId="2" xfId="1" applyFont="1" applyFill="1" applyBorder="1" applyProtection="1"/>
    <xf numFmtId="164" fontId="3" fillId="8" borderId="0" xfId="1" applyFont="1" applyFill="1" applyBorder="1" applyProtection="1">
      <protection locked="0"/>
    </xf>
    <xf numFmtId="0" fontId="3" fillId="8" borderId="3" xfId="0" applyFont="1" applyFill="1" applyBorder="1" applyProtection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top"/>
    </xf>
    <xf numFmtId="0" fontId="10" fillId="0" borderId="0" xfId="0" applyNumberFormat="1" applyFont="1" applyBorder="1" applyAlignment="1" applyProtection="1">
      <alignment horizontal="left"/>
    </xf>
    <xf numFmtId="0" fontId="9" fillId="0" borderId="0" xfId="0" applyFont="1" applyBorder="1" applyProtection="1"/>
    <xf numFmtId="164" fontId="11" fillId="0" borderId="0" xfId="1" applyFont="1" applyBorder="1" applyProtection="1"/>
    <xf numFmtId="164" fontId="9" fillId="0" borderId="0" xfId="1" applyFont="1" applyBorder="1" applyProtection="1"/>
    <xf numFmtId="164" fontId="12" fillId="0" borderId="0" xfId="1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164" fontId="14" fillId="0" borderId="0" xfId="1" applyFont="1" applyBorder="1" applyAlignment="1" applyProtection="1">
      <alignment horizontal="center" vertical="center"/>
    </xf>
    <xf numFmtId="164" fontId="15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/>
    <xf numFmtId="164" fontId="9" fillId="0" borderId="0" xfId="1" applyFont="1" applyBorder="1" applyAlignment="1" applyProtection="1">
      <alignment horizontal="center" vertical="center"/>
    </xf>
    <xf numFmtId="164" fontId="9" fillId="0" borderId="0" xfId="1" applyFont="1" applyBorder="1" applyAlignment="1" applyProtection="1">
      <alignment horizontal="center" vertical="center"/>
      <protection locked="0"/>
    </xf>
    <xf numFmtId="164" fontId="12" fillId="0" borderId="0" xfId="1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/>
    <xf numFmtId="49" fontId="17" fillId="0" borderId="0" xfId="0" applyNumberFormat="1" applyFont="1" applyFill="1" applyBorder="1" applyAlignment="1"/>
    <xf numFmtId="0" fontId="10" fillId="0" borderId="0" xfId="0" applyFont="1" applyBorder="1" applyAlignment="1" applyProtection="1">
      <alignment horizontal="left" vertical="center"/>
    </xf>
    <xf numFmtId="164" fontId="10" fillId="0" borderId="3" xfId="1" applyFont="1" applyBorder="1" applyAlignment="1" applyProtection="1">
      <alignment horizontal="center" vertical="center"/>
    </xf>
    <xf numFmtId="40" fontId="10" fillId="0" borderId="3" xfId="1" applyNumberFormat="1" applyFont="1" applyBorder="1" applyAlignment="1" applyProtection="1">
      <alignment horizontal="center" vertical="center"/>
    </xf>
    <xf numFmtId="167" fontId="10" fillId="0" borderId="3" xfId="1" applyNumberFormat="1" applyFont="1" applyBorder="1" applyAlignment="1" applyProtection="1">
      <alignment horizontal="center" vertical="center"/>
    </xf>
    <xf numFmtId="164" fontId="14" fillId="0" borderId="13" xfId="1" applyFont="1" applyBorder="1" applyAlignment="1" applyProtection="1">
      <alignment horizontal="center" vertical="center"/>
    </xf>
    <xf numFmtId="164" fontId="10" fillId="0" borderId="13" xfId="1" applyFont="1" applyBorder="1" applyAlignment="1" applyProtection="1">
      <alignment horizontal="center" vertical="center"/>
    </xf>
    <xf numFmtId="167" fontId="10" fillId="0" borderId="13" xfId="1" applyNumberFormat="1" applyFont="1" applyBorder="1" applyAlignment="1" applyProtection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/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43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39" fontId="2" fillId="0" borderId="0" xfId="0" applyNumberFormat="1" applyFont="1" applyFill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43" fontId="4" fillId="4" borderId="6" xfId="0" applyNumberFormat="1" applyFont="1" applyFill="1" applyBorder="1" applyAlignment="1" applyProtection="1">
      <alignment horizontal="center" vertical="center"/>
    </xf>
    <xf numFmtId="43" fontId="4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39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39" fontId="2" fillId="0" borderId="0" xfId="0" applyNumberFormat="1" applyFont="1" applyFill="1" applyAlignment="1" applyProtection="1">
      <alignment horizontal="right" vertical="center" wrapText="1"/>
      <protection locked="0"/>
    </xf>
    <xf numFmtId="39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left" vertical="center"/>
    </xf>
    <xf numFmtId="43" fontId="2" fillId="0" borderId="0" xfId="0" applyNumberFormat="1" applyFont="1" applyFill="1" applyAlignment="1" applyProtection="1">
      <alignment horizontal="left" vertical="center"/>
    </xf>
    <xf numFmtId="43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</xf>
    <xf numFmtId="39" fontId="2" fillId="6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7" xfId="0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1" fontId="4" fillId="4" borderId="9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66" fontId="3" fillId="2" borderId="0" xfId="0" applyNumberFormat="1" applyFont="1" applyFill="1" applyAlignment="1" applyProtection="1">
      <alignment horizontal="center"/>
      <protection locked="0"/>
    </xf>
  </cellXfs>
  <cellStyles count="3">
    <cellStyle name="Comma" xfId="1" builtinId="3"/>
    <cellStyle name="Comma 2" xfId="2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0</xdr:row>
      <xdr:rowOff>38099</xdr:rowOff>
    </xdr:from>
    <xdr:to>
      <xdr:col>1</xdr:col>
      <xdr:colOff>1845468</xdr:colOff>
      <xdr:row>4</xdr:row>
      <xdr:rowOff>66674</xdr:rowOff>
    </xdr:to>
    <xdr:pic>
      <xdr:nvPicPr>
        <xdr:cNvPr id="2" name="Picture 1" descr="Description: deped 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099"/>
          <a:ext cx="626268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1276350</xdr:colOff>
      <xdr:row>4</xdr:row>
      <xdr:rowOff>28575</xdr:rowOff>
    </xdr:to>
    <xdr:pic>
      <xdr:nvPicPr>
        <xdr:cNvPr id="4" name="Picture 3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3</xdr:col>
      <xdr:colOff>514349</xdr:colOff>
      <xdr:row>0</xdr:row>
      <xdr:rowOff>28575</xdr:rowOff>
    </xdr:from>
    <xdr:to>
      <xdr:col>4</xdr:col>
      <xdr:colOff>161925</xdr:colOff>
      <xdr:row>4</xdr:row>
      <xdr:rowOff>57150</xdr:rowOff>
    </xdr:to>
    <xdr:pic>
      <xdr:nvPicPr>
        <xdr:cNvPr id="5" name="Picture 4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49" y="28575"/>
          <a:ext cx="600076" cy="67627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3" sqref="C13"/>
    </sheetView>
  </sheetViews>
  <sheetFormatPr defaultRowHeight="15" x14ac:dyDescent="0.25"/>
  <cols>
    <col min="1" max="1" width="33.42578125" bestFit="1" customWidth="1"/>
    <col min="2" max="2" width="13.140625" customWidth="1"/>
    <col min="3" max="3" width="9.140625" bestFit="1" customWidth="1"/>
    <col min="4" max="4" width="16.28515625" customWidth="1"/>
  </cols>
  <sheetData>
    <row r="1" spans="1:4" ht="30" x14ac:dyDescent="0.25">
      <c r="A1" s="32" t="s">
        <v>120</v>
      </c>
      <c r="B1" s="32" t="s">
        <v>199</v>
      </c>
      <c r="C1" s="32" t="s">
        <v>119</v>
      </c>
      <c r="D1" s="33" t="s">
        <v>198</v>
      </c>
    </row>
    <row r="2" spans="1:4" x14ac:dyDescent="0.25">
      <c r="A2" s="34" t="s">
        <v>0</v>
      </c>
      <c r="B2" s="36" t="s">
        <v>200</v>
      </c>
      <c r="C2" s="34">
        <v>303946</v>
      </c>
      <c r="D2" s="35">
        <v>966000</v>
      </c>
    </row>
    <row r="3" spans="1:4" x14ac:dyDescent="0.25">
      <c r="A3" s="34" t="s">
        <v>121</v>
      </c>
      <c r="B3" s="34" t="s">
        <v>201</v>
      </c>
      <c r="C3" s="34">
        <v>303950</v>
      </c>
      <c r="D3" s="35">
        <v>3679000</v>
      </c>
    </row>
    <row r="4" spans="1:4" x14ac:dyDescent="0.25">
      <c r="A4" s="34" t="s">
        <v>133</v>
      </c>
      <c r="B4" s="34" t="s">
        <v>201</v>
      </c>
      <c r="C4" s="34">
        <v>325504</v>
      </c>
      <c r="D4" s="35">
        <v>169000</v>
      </c>
    </row>
    <row r="5" spans="1:4" x14ac:dyDescent="0.25">
      <c r="A5" s="34" t="s">
        <v>132</v>
      </c>
      <c r="B5" s="34" t="s">
        <v>201</v>
      </c>
      <c r="C5" s="34">
        <v>325503</v>
      </c>
      <c r="D5" s="35">
        <v>48000</v>
      </c>
    </row>
    <row r="6" spans="1:4" x14ac:dyDescent="0.25">
      <c r="A6" s="34" t="s">
        <v>136</v>
      </c>
      <c r="B6" s="34" t="s">
        <v>202</v>
      </c>
      <c r="C6" s="34">
        <v>500409</v>
      </c>
      <c r="D6" s="35">
        <v>106000</v>
      </c>
    </row>
    <row r="7" spans="1:4" x14ac:dyDescent="0.25">
      <c r="A7" s="34" t="s">
        <v>135</v>
      </c>
      <c r="B7" s="34" t="s">
        <v>203</v>
      </c>
      <c r="C7" s="34">
        <v>500245</v>
      </c>
      <c r="D7" s="35">
        <v>192000</v>
      </c>
    </row>
    <row r="8" spans="1:4" x14ac:dyDescent="0.25">
      <c r="A8" s="34" t="s">
        <v>127</v>
      </c>
      <c r="B8" s="34" t="s">
        <v>204</v>
      </c>
      <c r="C8" s="34">
        <v>314914</v>
      </c>
      <c r="D8" s="35">
        <v>154000</v>
      </c>
    </row>
    <row r="9" spans="1:4" x14ac:dyDescent="0.25">
      <c r="A9" s="34" t="s">
        <v>128</v>
      </c>
      <c r="B9" s="34" t="s">
        <v>205</v>
      </c>
      <c r="C9" s="34">
        <v>314915</v>
      </c>
      <c r="D9" s="35">
        <v>75000</v>
      </c>
    </row>
    <row r="10" spans="1:4" x14ac:dyDescent="0.25">
      <c r="A10" s="34" t="s">
        <v>125</v>
      </c>
      <c r="B10" s="34" t="s">
        <v>206</v>
      </c>
      <c r="C10" s="34">
        <v>314904</v>
      </c>
      <c r="D10" s="35">
        <v>519000</v>
      </c>
    </row>
    <row r="11" spans="1:4" x14ac:dyDescent="0.25">
      <c r="A11" s="34" t="s">
        <v>129</v>
      </c>
      <c r="B11" s="34" t="s">
        <v>208</v>
      </c>
      <c r="C11" s="34">
        <v>314916</v>
      </c>
      <c r="D11" s="35">
        <v>119000</v>
      </c>
    </row>
    <row r="12" spans="1:4" x14ac:dyDescent="0.25">
      <c r="A12" s="34" t="s">
        <v>122</v>
      </c>
      <c r="B12" s="34" t="s">
        <v>209</v>
      </c>
      <c r="C12" s="34">
        <v>303973</v>
      </c>
      <c r="D12" s="35">
        <v>319000</v>
      </c>
    </row>
    <row r="13" spans="1:4" x14ac:dyDescent="0.25">
      <c r="A13" s="34" t="s">
        <v>131</v>
      </c>
      <c r="B13" s="34" t="s">
        <v>209</v>
      </c>
      <c r="C13" s="34">
        <v>325501</v>
      </c>
      <c r="D13" s="35">
        <v>130000</v>
      </c>
    </row>
    <row r="14" spans="1:4" x14ac:dyDescent="0.25">
      <c r="A14" s="34" t="s">
        <v>130</v>
      </c>
      <c r="B14" s="34" t="s">
        <v>209</v>
      </c>
      <c r="C14" s="34">
        <v>314920</v>
      </c>
      <c r="D14" s="35">
        <v>110000</v>
      </c>
    </row>
    <row r="15" spans="1:4" x14ac:dyDescent="0.25">
      <c r="A15" s="34" t="s">
        <v>123</v>
      </c>
      <c r="B15" s="34" t="s">
        <v>207</v>
      </c>
      <c r="C15" s="34">
        <v>303982</v>
      </c>
      <c r="D15" s="35">
        <v>365000</v>
      </c>
    </row>
    <row r="16" spans="1:4" x14ac:dyDescent="0.25">
      <c r="A16" s="34" t="s">
        <v>134</v>
      </c>
      <c r="B16" s="34" t="s">
        <v>208</v>
      </c>
      <c r="C16" s="34">
        <v>341061</v>
      </c>
      <c r="D16" s="35">
        <v>888000</v>
      </c>
    </row>
    <row r="17" spans="1:4" x14ac:dyDescent="0.25">
      <c r="A17" s="34" t="s">
        <v>124</v>
      </c>
      <c r="B17" s="34" t="s">
        <v>202</v>
      </c>
      <c r="C17" s="34">
        <v>303984</v>
      </c>
      <c r="D17" s="35">
        <v>147000</v>
      </c>
    </row>
    <row r="18" spans="1:4" x14ac:dyDescent="0.25">
      <c r="A18" s="34" t="s">
        <v>126</v>
      </c>
      <c r="B18" s="34" t="s">
        <v>202</v>
      </c>
      <c r="C18" s="34">
        <v>314905</v>
      </c>
      <c r="D18" s="35">
        <v>101000</v>
      </c>
    </row>
  </sheetData>
  <sheetProtection algorithmName="SHA-512" hashValue="M9nQUbbWSUo9csVZ0JnIGuj4j6zwQ9NxuTppUA7uyp9wfiQ5o9ZBK0hrYv71TAbDqJjYNlUBI9fhkyy8Lyf2WA==" saltValue="oxcavlNes1uepb6Y+w3R0A==" spinCount="100000" sheet="1" objects="1" scenarios="1"/>
  <sortState ref="A2:D18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63" workbookViewId="0">
      <selection activeCell="B80" sqref="B80"/>
    </sheetView>
  </sheetViews>
  <sheetFormatPr defaultRowHeight="12.75" x14ac:dyDescent="0.2"/>
  <cols>
    <col min="1" max="1" width="9.140625" style="1" customWidth="1"/>
    <col min="2" max="2" width="43.42578125" style="1" customWidth="1"/>
    <col min="3" max="3" width="13.7109375" style="1" customWidth="1"/>
    <col min="4" max="4" width="14.28515625" style="1" customWidth="1"/>
    <col min="5" max="5" width="14.7109375" style="3" customWidth="1"/>
    <col min="6" max="6" width="15.140625" style="1" customWidth="1"/>
    <col min="7" max="16384" width="9.140625" style="1"/>
  </cols>
  <sheetData>
    <row r="1" spans="1:6" x14ac:dyDescent="0.2">
      <c r="A1" s="136" t="s">
        <v>1</v>
      </c>
      <c r="B1" s="136"/>
      <c r="C1" s="136"/>
      <c r="D1" s="136"/>
      <c r="E1" s="136"/>
      <c r="F1" s="136"/>
    </row>
    <row r="2" spans="1:6" x14ac:dyDescent="0.2">
      <c r="A2" s="136" t="s">
        <v>2</v>
      </c>
      <c r="B2" s="136"/>
      <c r="C2" s="136"/>
      <c r="D2" s="136"/>
      <c r="E2" s="136"/>
      <c r="F2" s="136"/>
    </row>
    <row r="3" spans="1:6" x14ac:dyDescent="0.2">
      <c r="A3" s="135" t="s">
        <v>3</v>
      </c>
      <c r="B3" s="135"/>
      <c r="C3" s="135"/>
      <c r="D3" s="135"/>
      <c r="E3" s="135"/>
      <c r="F3" s="135"/>
    </row>
    <row r="4" spans="1:6" x14ac:dyDescent="0.2">
      <c r="A4" s="136" t="s">
        <v>4</v>
      </c>
      <c r="B4" s="136"/>
      <c r="C4" s="136"/>
      <c r="D4" s="136"/>
      <c r="E4" s="136"/>
      <c r="F4" s="136"/>
    </row>
    <row r="5" spans="1:6" x14ac:dyDescent="0.2">
      <c r="A5" s="137" t="s">
        <v>5</v>
      </c>
      <c r="B5" s="137"/>
      <c r="C5" s="137"/>
      <c r="D5" s="137"/>
      <c r="E5" s="137"/>
      <c r="F5" s="137"/>
    </row>
    <row r="7" spans="1:6" x14ac:dyDescent="0.2">
      <c r="A7" s="135" t="s">
        <v>6</v>
      </c>
      <c r="B7" s="135"/>
      <c r="C7" s="135"/>
      <c r="D7" s="135"/>
      <c r="E7" s="135"/>
      <c r="F7" s="135"/>
    </row>
    <row r="8" spans="1:6" x14ac:dyDescent="0.2">
      <c r="A8" s="135" t="s">
        <v>7</v>
      </c>
      <c r="B8" s="135"/>
      <c r="C8" s="135"/>
      <c r="D8" s="135"/>
      <c r="E8" s="135"/>
      <c r="F8" s="135"/>
    </row>
    <row r="9" spans="1:6" x14ac:dyDescent="0.2">
      <c r="A9" s="136" t="s">
        <v>210</v>
      </c>
      <c r="B9" s="136"/>
      <c r="C9" s="136"/>
      <c r="D9" s="136"/>
      <c r="E9" s="136"/>
      <c r="F9" s="136"/>
    </row>
    <row r="11" spans="1:6" x14ac:dyDescent="0.2">
      <c r="A11" s="1" t="s">
        <v>8</v>
      </c>
      <c r="B11" s="2" t="s">
        <v>129</v>
      </c>
      <c r="D11" s="1" t="s">
        <v>9</v>
      </c>
      <c r="F11" s="37">
        <f>VLOOKUP(B11,'NEP SHS 2019'!A2:D18,4,0)</f>
        <v>119000</v>
      </c>
    </row>
    <row r="12" spans="1:6" x14ac:dyDescent="0.2">
      <c r="B12" s="31" t="s">
        <v>137</v>
      </c>
      <c r="F12" s="38"/>
    </row>
    <row r="13" spans="1:6" x14ac:dyDescent="0.2">
      <c r="A13" s="1" t="s">
        <v>10</v>
      </c>
      <c r="B13" s="39" t="str">
        <f>VLOOKUP(B11,'NEP SHS 2019'!A2:D18,2,0)</f>
        <v>V</v>
      </c>
    </row>
    <row r="15" spans="1:6" ht="15" customHeight="1" x14ac:dyDescent="0.2">
      <c r="A15" s="139" t="s">
        <v>11</v>
      </c>
      <c r="B15" s="139"/>
      <c r="C15" s="139" t="s">
        <v>12</v>
      </c>
      <c r="D15" s="140" t="s">
        <v>13</v>
      </c>
      <c r="E15" s="141"/>
      <c r="F15" s="142"/>
    </row>
    <row r="16" spans="1:6" x14ac:dyDescent="0.2">
      <c r="A16" s="139"/>
      <c r="B16" s="139"/>
      <c r="C16" s="139"/>
      <c r="D16" s="4" t="s">
        <v>97</v>
      </c>
      <c r="E16" s="5" t="s">
        <v>98</v>
      </c>
      <c r="F16" s="6" t="s">
        <v>99</v>
      </c>
    </row>
    <row r="17" spans="1:6" x14ac:dyDescent="0.2">
      <c r="A17" s="138" t="s">
        <v>14</v>
      </c>
      <c r="B17" s="138"/>
      <c r="C17" s="7"/>
      <c r="D17" s="8"/>
      <c r="E17" s="9"/>
      <c r="F17" s="10"/>
    </row>
    <row r="18" spans="1:6" x14ac:dyDescent="0.2">
      <c r="A18" s="11"/>
      <c r="B18" s="7" t="s">
        <v>15</v>
      </c>
      <c r="C18" s="7" t="s">
        <v>16</v>
      </c>
      <c r="D18" s="30"/>
      <c r="E18" s="13"/>
      <c r="F18" s="14"/>
    </row>
    <row r="19" spans="1:6" x14ac:dyDescent="0.2">
      <c r="A19" s="138" t="s">
        <v>17</v>
      </c>
      <c r="B19" s="138"/>
      <c r="C19" s="7"/>
      <c r="D19" s="15"/>
      <c r="E19" s="16"/>
      <c r="F19" s="17"/>
    </row>
    <row r="20" spans="1:6" x14ac:dyDescent="0.2">
      <c r="A20" s="11"/>
      <c r="B20" s="7" t="s">
        <v>18</v>
      </c>
      <c r="C20" s="7" t="s">
        <v>100</v>
      </c>
      <c r="D20" s="30"/>
      <c r="E20" s="13"/>
      <c r="F20" s="14"/>
    </row>
    <row r="21" spans="1:6" x14ac:dyDescent="0.2">
      <c r="A21" s="11"/>
      <c r="B21" s="7" t="s">
        <v>19</v>
      </c>
      <c r="C21" s="7" t="s">
        <v>106</v>
      </c>
      <c r="D21" s="30"/>
      <c r="E21" s="13"/>
      <c r="F21" s="14"/>
    </row>
    <row r="22" spans="1:6" x14ac:dyDescent="0.2">
      <c r="A22" s="138" t="s">
        <v>20</v>
      </c>
      <c r="B22" s="138"/>
      <c r="C22" s="7"/>
      <c r="D22" s="15"/>
      <c r="E22" s="16"/>
      <c r="F22" s="17"/>
    </row>
    <row r="23" spans="1:6" x14ac:dyDescent="0.2">
      <c r="A23" s="18"/>
      <c r="B23" s="19" t="s">
        <v>21</v>
      </c>
      <c r="C23" s="7" t="s">
        <v>105</v>
      </c>
      <c r="D23" s="30"/>
      <c r="E23" s="13"/>
      <c r="F23" s="14"/>
    </row>
    <row r="24" spans="1:6" x14ac:dyDescent="0.2">
      <c r="A24" s="11"/>
      <c r="B24" s="7" t="s">
        <v>22</v>
      </c>
      <c r="C24" s="7" t="s">
        <v>107</v>
      </c>
      <c r="D24" s="30"/>
      <c r="E24" s="13"/>
      <c r="F24" s="14"/>
    </row>
    <row r="25" spans="1:6" x14ac:dyDescent="0.2">
      <c r="A25" s="7"/>
      <c r="B25" s="7" t="s">
        <v>23</v>
      </c>
      <c r="C25" s="7" t="s">
        <v>108</v>
      </c>
      <c r="D25" s="30"/>
      <c r="E25" s="13"/>
      <c r="F25" s="14"/>
    </row>
    <row r="26" spans="1:6" x14ac:dyDescent="0.2">
      <c r="A26" s="7"/>
      <c r="B26" s="7" t="s">
        <v>24</v>
      </c>
      <c r="C26" s="7" t="s">
        <v>109</v>
      </c>
      <c r="D26" s="30"/>
      <c r="E26" s="13"/>
      <c r="F26" s="14"/>
    </row>
    <row r="27" spans="1:6" x14ac:dyDescent="0.2">
      <c r="A27" s="7"/>
      <c r="B27" s="7" t="s">
        <v>25</v>
      </c>
      <c r="C27" s="7" t="s">
        <v>110</v>
      </c>
      <c r="D27" s="30"/>
      <c r="E27" s="13"/>
      <c r="F27" s="14"/>
    </row>
    <row r="28" spans="1:6" x14ac:dyDescent="0.2">
      <c r="A28" s="7"/>
      <c r="B28" s="7" t="s">
        <v>26</v>
      </c>
      <c r="C28" s="7" t="s">
        <v>111</v>
      </c>
      <c r="D28" s="30"/>
      <c r="E28" s="13"/>
      <c r="F28" s="14"/>
    </row>
    <row r="29" spans="1:6" x14ac:dyDescent="0.2">
      <c r="A29" s="7"/>
      <c r="B29" s="7" t="s">
        <v>27</v>
      </c>
      <c r="C29" s="7" t="s">
        <v>112</v>
      </c>
      <c r="D29" s="30"/>
      <c r="E29" s="13"/>
      <c r="F29" s="14"/>
    </row>
    <row r="30" spans="1:6" x14ac:dyDescent="0.2">
      <c r="A30" s="7"/>
      <c r="B30" s="7" t="s">
        <v>28</v>
      </c>
      <c r="C30" s="7" t="s">
        <v>29</v>
      </c>
      <c r="D30" s="30"/>
      <c r="E30" s="13"/>
      <c r="F30" s="14"/>
    </row>
    <row r="31" spans="1:6" x14ac:dyDescent="0.2">
      <c r="A31" s="7"/>
      <c r="B31" s="7" t="s">
        <v>30</v>
      </c>
      <c r="C31" s="7" t="s">
        <v>31</v>
      </c>
      <c r="D31" s="30"/>
      <c r="E31" s="13"/>
      <c r="F31" s="14"/>
    </row>
    <row r="32" spans="1:6" x14ac:dyDescent="0.2">
      <c r="A32" s="7"/>
      <c r="B32" s="7" t="s">
        <v>32</v>
      </c>
      <c r="C32" s="7" t="s">
        <v>33</v>
      </c>
      <c r="D32" s="30"/>
      <c r="E32" s="13"/>
      <c r="F32" s="14"/>
    </row>
    <row r="33" spans="1:7" x14ac:dyDescent="0.2">
      <c r="A33" s="7"/>
      <c r="B33" s="7" t="s">
        <v>34</v>
      </c>
      <c r="C33" s="7" t="s">
        <v>35</v>
      </c>
      <c r="D33" s="30"/>
      <c r="E33" s="13"/>
      <c r="F33" s="14"/>
    </row>
    <row r="34" spans="1:7" x14ac:dyDescent="0.2">
      <c r="A34" s="7"/>
      <c r="B34" s="7" t="s">
        <v>36</v>
      </c>
      <c r="C34" s="7" t="s">
        <v>37</v>
      </c>
      <c r="D34" s="30"/>
      <c r="E34" s="13"/>
      <c r="F34" s="14"/>
    </row>
    <row r="35" spans="1:7" x14ac:dyDescent="0.2">
      <c r="A35" s="7"/>
      <c r="B35" s="7" t="s">
        <v>38</v>
      </c>
      <c r="C35" s="7" t="s">
        <v>39</v>
      </c>
      <c r="D35" s="30"/>
      <c r="E35" s="13"/>
      <c r="F35" s="14"/>
    </row>
    <row r="36" spans="1:7" x14ac:dyDescent="0.2">
      <c r="A36" s="7"/>
      <c r="B36" s="7" t="s">
        <v>40</v>
      </c>
      <c r="C36" s="7" t="s">
        <v>41</v>
      </c>
      <c r="D36" s="30"/>
      <c r="E36" s="12"/>
      <c r="F36" s="13"/>
      <c r="G36" s="20"/>
    </row>
    <row r="37" spans="1:7" x14ac:dyDescent="0.2">
      <c r="A37" s="7"/>
      <c r="B37" s="7" t="s">
        <v>42</v>
      </c>
      <c r="C37" s="7" t="s">
        <v>43</v>
      </c>
      <c r="D37" s="30"/>
      <c r="E37" s="13"/>
      <c r="F37" s="14"/>
    </row>
    <row r="38" spans="1:7" x14ac:dyDescent="0.2">
      <c r="A38" s="7"/>
      <c r="B38" s="11" t="s">
        <v>229</v>
      </c>
      <c r="C38" s="7"/>
      <c r="D38" s="30">
        <f>SUM(D23:D37)</f>
        <v>0</v>
      </c>
      <c r="E38" s="30">
        <f t="shared" ref="E38:F38" si="0">SUM(E23:E37)</f>
        <v>0</v>
      </c>
      <c r="F38" s="30">
        <f t="shared" si="0"/>
        <v>0</v>
      </c>
    </row>
    <row r="39" spans="1:7" x14ac:dyDescent="0.2">
      <c r="A39" s="138" t="s">
        <v>44</v>
      </c>
      <c r="B39" s="138"/>
      <c r="C39" s="7"/>
      <c r="D39" s="15"/>
      <c r="E39" s="16"/>
      <c r="F39" s="17"/>
    </row>
    <row r="40" spans="1:7" x14ac:dyDescent="0.2">
      <c r="A40" s="7"/>
      <c r="B40" s="7" t="s">
        <v>45</v>
      </c>
      <c r="C40" s="7" t="s">
        <v>46</v>
      </c>
      <c r="D40" s="30"/>
      <c r="E40" s="13"/>
      <c r="F40" s="14"/>
    </row>
    <row r="41" spans="1:7" x14ac:dyDescent="0.2">
      <c r="A41" s="7"/>
      <c r="B41" s="7" t="s">
        <v>47</v>
      </c>
      <c r="C41" s="7" t="s">
        <v>48</v>
      </c>
      <c r="D41" s="30"/>
      <c r="E41" s="13"/>
      <c r="F41" s="14"/>
    </row>
    <row r="42" spans="1:7" x14ac:dyDescent="0.2">
      <c r="A42" s="138" t="s">
        <v>49</v>
      </c>
      <c r="B42" s="138"/>
      <c r="C42" s="7"/>
      <c r="D42" s="15"/>
      <c r="E42" s="16"/>
      <c r="F42" s="17"/>
    </row>
    <row r="43" spans="1:7" x14ac:dyDescent="0.2">
      <c r="A43" s="7"/>
      <c r="B43" s="7" t="s">
        <v>50</v>
      </c>
      <c r="C43" s="7" t="s">
        <v>51</v>
      </c>
      <c r="D43" s="30"/>
      <c r="E43" s="13"/>
      <c r="F43" s="14"/>
    </row>
    <row r="44" spans="1:7" x14ac:dyDescent="0.2">
      <c r="A44" s="7"/>
      <c r="B44" s="7" t="s">
        <v>52</v>
      </c>
      <c r="C44" s="21" t="s">
        <v>53</v>
      </c>
      <c r="D44" s="30"/>
      <c r="E44" s="13"/>
      <c r="F44" s="14"/>
    </row>
    <row r="45" spans="1:7" x14ac:dyDescent="0.2">
      <c r="A45" s="7"/>
      <c r="B45" s="7" t="s">
        <v>54</v>
      </c>
      <c r="C45" s="21" t="s">
        <v>55</v>
      </c>
      <c r="D45" s="30"/>
      <c r="E45" s="13"/>
      <c r="F45" s="14"/>
    </row>
    <row r="46" spans="1:7" x14ac:dyDescent="0.2">
      <c r="A46" s="7"/>
      <c r="B46" s="7" t="s">
        <v>56</v>
      </c>
      <c r="C46" s="21" t="s">
        <v>57</v>
      </c>
      <c r="D46" s="30"/>
      <c r="E46" s="13"/>
      <c r="F46" s="14"/>
    </row>
    <row r="47" spans="1:7" x14ac:dyDescent="0.2">
      <c r="A47" s="138" t="s">
        <v>118</v>
      </c>
      <c r="B47" s="138"/>
      <c r="C47" s="21"/>
      <c r="D47" s="27"/>
      <c r="E47" s="28"/>
      <c r="F47" s="29"/>
    </row>
    <row r="48" spans="1:7" x14ac:dyDescent="0.2">
      <c r="A48" s="7"/>
      <c r="B48" s="7" t="s">
        <v>101</v>
      </c>
      <c r="C48" s="21" t="s">
        <v>113</v>
      </c>
      <c r="D48" s="30"/>
      <c r="E48" s="13"/>
      <c r="F48" s="14"/>
    </row>
    <row r="49" spans="1:6" x14ac:dyDescent="0.2">
      <c r="A49" s="138" t="s">
        <v>58</v>
      </c>
      <c r="B49" s="138"/>
      <c r="C49" s="21"/>
      <c r="D49" s="15"/>
      <c r="E49" s="16"/>
      <c r="F49" s="17"/>
    </row>
    <row r="50" spans="1:6" x14ac:dyDescent="0.2">
      <c r="A50" s="7"/>
      <c r="B50" s="7" t="s">
        <v>59</v>
      </c>
      <c r="C50" s="21" t="s">
        <v>60</v>
      </c>
      <c r="D50" s="30"/>
      <c r="E50" s="13"/>
      <c r="F50" s="14"/>
    </row>
    <row r="51" spans="1:6" x14ac:dyDescent="0.2">
      <c r="A51" s="7"/>
      <c r="B51" s="7" t="s">
        <v>61</v>
      </c>
      <c r="C51" s="21" t="s">
        <v>62</v>
      </c>
      <c r="D51" s="30"/>
      <c r="E51" s="13"/>
      <c r="F51" s="14"/>
    </row>
    <row r="52" spans="1:6" x14ac:dyDescent="0.2">
      <c r="A52" s="11" t="s">
        <v>193</v>
      </c>
      <c r="B52" s="7"/>
      <c r="C52" s="21"/>
      <c r="D52" s="30"/>
      <c r="E52" s="13"/>
      <c r="F52" s="14"/>
    </row>
    <row r="53" spans="1:6" x14ac:dyDescent="0.2">
      <c r="A53" s="7"/>
      <c r="B53" s="7" t="s">
        <v>195</v>
      </c>
      <c r="C53" s="21" t="s">
        <v>194</v>
      </c>
      <c r="D53" s="30">
        <f>VLOOKUP(B11,'NEP SHS 2019'!A2:D18,4,0)</f>
        <v>119000</v>
      </c>
      <c r="E53" s="13"/>
      <c r="F53" s="14"/>
    </row>
    <row r="54" spans="1:6" x14ac:dyDescent="0.2">
      <c r="A54" s="138" t="s">
        <v>63</v>
      </c>
      <c r="B54" s="138"/>
      <c r="C54" s="21"/>
      <c r="D54" s="15"/>
      <c r="E54" s="16"/>
      <c r="F54" s="17"/>
    </row>
    <row r="55" spans="1:6" x14ac:dyDescent="0.2">
      <c r="A55" s="7"/>
      <c r="B55" s="7" t="s">
        <v>64</v>
      </c>
      <c r="C55" s="21"/>
      <c r="D55" s="15"/>
      <c r="E55" s="16"/>
      <c r="F55" s="17"/>
    </row>
    <row r="56" spans="1:6" x14ac:dyDescent="0.2">
      <c r="A56" s="7"/>
      <c r="B56" s="7" t="s">
        <v>65</v>
      </c>
      <c r="C56" s="21" t="s">
        <v>66</v>
      </c>
      <c r="D56" s="30"/>
      <c r="E56" s="13"/>
      <c r="F56" s="14"/>
    </row>
    <row r="57" spans="1:6" x14ac:dyDescent="0.2">
      <c r="A57" s="7"/>
      <c r="B57" s="7" t="s">
        <v>67</v>
      </c>
      <c r="C57" s="21" t="s">
        <v>68</v>
      </c>
      <c r="D57" s="30"/>
      <c r="E57" s="13"/>
      <c r="F57" s="14"/>
    </row>
    <row r="58" spans="1:6" x14ac:dyDescent="0.2">
      <c r="A58" s="7"/>
      <c r="B58" s="7" t="s">
        <v>69</v>
      </c>
      <c r="C58" s="21"/>
      <c r="D58" s="15"/>
      <c r="E58" s="16"/>
      <c r="F58" s="17"/>
    </row>
    <row r="59" spans="1:6" x14ac:dyDescent="0.2">
      <c r="A59" s="7"/>
      <c r="B59" s="7" t="s">
        <v>70</v>
      </c>
      <c r="C59" s="22" t="s">
        <v>71</v>
      </c>
      <c r="D59" s="30"/>
      <c r="E59" s="13"/>
      <c r="F59" s="14"/>
    </row>
    <row r="60" spans="1:6" x14ac:dyDescent="0.2">
      <c r="A60" s="7"/>
      <c r="B60" s="7" t="s">
        <v>72</v>
      </c>
      <c r="C60" s="21" t="s">
        <v>73</v>
      </c>
      <c r="D60" s="30"/>
      <c r="E60" s="13"/>
      <c r="F60" s="14"/>
    </row>
    <row r="61" spans="1:6" x14ac:dyDescent="0.2">
      <c r="A61" s="7"/>
      <c r="B61" s="7" t="s">
        <v>74</v>
      </c>
      <c r="C61" s="21" t="s">
        <v>75</v>
      </c>
      <c r="D61" s="30"/>
      <c r="E61" s="13"/>
      <c r="F61" s="14"/>
    </row>
    <row r="62" spans="1:6" x14ac:dyDescent="0.2">
      <c r="A62" s="7"/>
      <c r="B62" s="7" t="s">
        <v>76</v>
      </c>
      <c r="C62" s="21" t="s">
        <v>77</v>
      </c>
      <c r="D62" s="30"/>
      <c r="E62" s="13"/>
      <c r="F62" s="14"/>
    </row>
    <row r="63" spans="1:6" x14ac:dyDescent="0.2">
      <c r="A63" s="7"/>
      <c r="B63" s="23" t="s">
        <v>78</v>
      </c>
      <c r="C63" s="21" t="s">
        <v>79</v>
      </c>
      <c r="D63" s="30"/>
      <c r="E63" s="13"/>
      <c r="F63" s="14"/>
    </row>
    <row r="64" spans="1:6" x14ac:dyDescent="0.2">
      <c r="A64" s="138" t="s">
        <v>80</v>
      </c>
      <c r="B64" s="138"/>
      <c r="C64" s="21"/>
      <c r="D64" s="15"/>
      <c r="E64" s="16"/>
      <c r="F64" s="17"/>
    </row>
    <row r="65" spans="1:6" x14ac:dyDescent="0.2">
      <c r="A65" s="7"/>
      <c r="B65" s="7" t="s">
        <v>81</v>
      </c>
      <c r="C65" s="21" t="s">
        <v>82</v>
      </c>
      <c r="D65" s="30"/>
      <c r="E65" s="13"/>
      <c r="F65" s="14"/>
    </row>
    <row r="66" spans="1:6" x14ac:dyDescent="0.2">
      <c r="A66" s="138" t="s">
        <v>83</v>
      </c>
      <c r="B66" s="138"/>
      <c r="C66" s="21"/>
      <c r="D66" s="15"/>
      <c r="E66" s="16"/>
      <c r="F66" s="17"/>
    </row>
    <row r="67" spans="1:6" x14ac:dyDescent="0.2">
      <c r="A67" s="7"/>
      <c r="B67" s="7" t="s">
        <v>83</v>
      </c>
      <c r="C67" s="22" t="s">
        <v>84</v>
      </c>
      <c r="D67" s="30"/>
      <c r="E67" s="13"/>
      <c r="F67" s="14"/>
    </row>
    <row r="68" spans="1:6" x14ac:dyDescent="0.2">
      <c r="A68" s="138" t="s">
        <v>85</v>
      </c>
      <c r="B68" s="138"/>
      <c r="C68" s="21"/>
      <c r="D68" s="15"/>
      <c r="E68" s="16"/>
      <c r="F68" s="17"/>
    </row>
    <row r="69" spans="1:6" x14ac:dyDescent="0.2">
      <c r="A69" s="7"/>
      <c r="B69" s="7" t="s">
        <v>86</v>
      </c>
      <c r="C69" s="21" t="s">
        <v>87</v>
      </c>
      <c r="D69" s="30"/>
      <c r="E69" s="13"/>
      <c r="F69" s="14"/>
    </row>
    <row r="70" spans="1:6" x14ac:dyDescent="0.2">
      <c r="A70" s="7"/>
      <c r="B70" s="7" t="s">
        <v>102</v>
      </c>
      <c r="C70" s="21" t="s">
        <v>114</v>
      </c>
      <c r="D70" s="30"/>
      <c r="E70" s="13"/>
      <c r="F70" s="14"/>
    </row>
    <row r="71" spans="1:6" x14ac:dyDescent="0.2">
      <c r="A71" s="7"/>
      <c r="B71" s="7" t="s">
        <v>103</v>
      </c>
      <c r="C71" s="21" t="s">
        <v>115</v>
      </c>
      <c r="D71" s="30"/>
      <c r="E71" s="13"/>
      <c r="F71" s="14"/>
    </row>
    <row r="72" spans="1:6" x14ac:dyDescent="0.2">
      <c r="A72" s="7"/>
      <c r="B72" s="7" t="s">
        <v>104</v>
      </c>
      <c r="C72" s="21" t="s">
        <v>116</v>
      </c>
      <c r="D72" s="30"/>
      <c r="E72" s="13"/>
      <c r="F72" s="14"/>
    </row>
    <row r="73" spans="1:6" x14ac:dyDescent="0.2">
      <c r="A73" s="7"/>
      <c r="B73" s="7" t="s">
        <v>104</v>
      </c>
      <c r="C73" s="21" t="s">
        <v>117</v>
      </c>
      <c r="D73" s="30"/>
      <c r="E73" s="13"/>
      <c r="F73" s="14"/>
    </row>
    <row r="74" spans="1:6" x14ac:dyDescent="0.2">
      <c r="A74" s="145" t="s">
        <v>88</v>
      </c>
      <c r="B74" s="145"/>
      <c r="C74" s="145"/>
      <c r="D74" s="24">
        <f>SUM(D18:D71)-D38</f>
        <v>119000</v>
      </c>
      <c r="E74" s="24">
        <f t="shared" ref="E74:F74" si="1">SUM(E18:E71)-E38</f>
        <v>0</v>
      </c>
      <c r="F74" s="24">
        <f t="shared" si="1"/>
        <v>0</v>
      </c>
    </row>
    <row r="76" spans="1:6" x14ac:dyDescent="0.2">
      <c r="B76" s="1" t="s">
        <v>89</v>
      </c>
      <c r="D76" s="1" t="s">
        <v>91</v>
      </c>
    </row>
    <row r="78" spans="1:6" x14ac:dyDescent="0.2">
      <c r="B78" s="25"/>
    </row>
    <row r="79" spans="1:6" x14ac:dyDescent="0.2">
      <c r="B79" s="26" t="s">
        <v>90</v>
      </c>
      <c r="D79" s="40" t="s">
        <v>92</v>
      </c>
    </row>
    <row r="80" spans="1:6" x14ac:dyDescent="0.2">
      <c r="B80" s="184">
        <v>43315</v>
      </c>
      <c r="D80" s="41" t="s">
        <v>93</v>
      </c>
    </row>
    <row r="82" spans="2:6" x14ac:dyDescent="0.2">
      <c r="B82" s="144" t="s">
        <v>94</v>
      </c>
      <c r="C82" s="144"/>
      <c r="D82" s="144"/>
      <c r="E82" s="144"/>
      <c r="F82" s="144"/>
    </row>
    <row r="85" spans="2:6" x14ac:dyDescent="0.2">
      <c r="B85" s="146" t="s">
        <v>95</v>
      </c>
      <c r="C85" s="146"/>
      <c r="D85" s="146"/>
      <c r="E85" s="146"/>
      <c r="F85" s="146"/>
    </row>
    <row r="86" spans="2:6" x14ac:dyDescent="0.2">
      <c r="B86" s="144" t="s">
        <v>96</v>
      </c>
      <c r="C86" s="144"/>
      <c r="D86" s="144"/>
      <c r="E86" s="144"/>
      <c r="F86" s="144"/>
    </row>
    <row r="87" spans="2:6" ht="15" customHeight="1" x14ac:dyDescent="0.2">
      <c r="B87" s="143"/>
      <c r="C87" s="143"/>
      <c r="D87" s="143"/>
      <c r="E87" s="143"/>
      <c r="F87" s="143"/>
    </row>
  </sheetData>
  <sheetProtection password="CE3A" sheet="1" objects="1" scenarios="1"/>
  <mergeCells count="27">
    <mergeCell ref="B87:F87"/>
    <mergeCell ref="B86:F86"/>
    <mergeCell ref="A64:B64"/>
    <mergeCell ref="A66:B66"/>
    <mergeCell ref="A68:B68"/>
    <mergeCell ref="A74:C74"/>
    <mergeCell ref="B82:F82"/>
    <mergeCell ref="B85:F85"/>
    <mergeCell ref="A54:B54"/>
    <mergeCell ref="A8:F8"/>
    <mergeCell ref="A9:F9"/>
    <mergeCell ref="A15:B16"/>
    <mergeCell ref="C15:C16"/>
    <mergeCell ref="D15:F15"/>
    <mergeCell ref="A17:B17"/>
    <mergeCell ref="A19:B19"/>
    <mergeCell ref="A22:B22"/>
    <mergeCell ref="A39:B39"/>
    <mergeCell ref="A42:B42"/>
    <mergeCell ref="A49:B49"/>
    <mergeCell ref="A47:B47"/>
    <mergeCell ref="A7:F7"/>
    <mergeCell ref="A1:F1"/>
    <mergeCell ref="A2:F2"/>
    <mergeCell ref="A3:F3"/>
    <mergeCell ref="A4:F4"/>
    <mergeCell ref="A5:F5"/>
  </mergeCells>
  <conditionalFormatting sqref="F74">
    <cfRule type="expression" dxfId="9" priority="1">
      <formula>$F$74&gt;$F$11</formula>
    </cfRule>
  </conditionalFormatting>
  <pageMargins left="0.19685039370078741" right="0.19685039370078741" top="0.31496062992125984" bottom="0.55118110236220474" header="0.31496062992125984" footer="0.31496062992125984"/>
  <pageSetup paperSize="5" scale="8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'NEP SHS 2019'!$A$2:$A$18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workbookViewId="0">
      <selection activeCell="D12" sqref="D12"/>
    </sheetView>
  </sheetViews>
  <sheetFormatPr defaultRowHeight="15" x14ac:dyDescent="0.25"/>
  <cols>
    <col min="1" max="1" width="1.140625" style="73" customWidth="1"/>
    <col min="2" max="2" width="13.140625" style="73" customWidth="1"/>
    <col min="3" max="3" width="40.7109375" style="73" customWidth="1"/>
    <col min="4" max="4" width="16.5703125" style="73" customWidth="1"/>
    <col min="5" max="5" width="11.28515625" style="73" bestFit="1" customWidth="1"/>
    <col min="6" max="6" width="11.85546875" style="73" bestFit="1" customWidth="1"/>
    <col min="7" max="7" width="12.5703125" style="73" bestFit="1" customWidth="1"/>
    <col min="8" max="8" width="12.140625" style="73" bestFit="1" customWidth="1"/>
    <col min="9" max="9" width="12" style="73" bestFit="1" customWidth="1"/>
    <col min="10" max="10" width="12.28515625" style="73" customWidth="1"/>
    <col min="11" max="16384" width="9.140625" style="73"/>
  </cols>
  <sheetData>
    <row r="1" spans="1:10" s="45" customFormat="1" ht="16.5" x14ac:dyDescent="0.3">
      <c r="A1" s="42" t="s">
        <v>211</v>
      </c>
      <c r="B1" s="43"/>
      <c r="C1" s="44" t="str">
        <f>'SOB SHS 2019'!B11</f>
        <v>Malaybalay City NHS</v>
      </c>
      <c r="D1" s="45" t="s">
        <v>212</v>
      </c>
      <c r="E1" s="46">
        <f>C2/4</f>
        <v>29750</v>
      </c>
      <c r="F1" s="47"/>
      <c r="G1" s="47"/>
      <c r="H1" s="47"/>
      <c r="I1" s="47"/>
      <c r="J1" s="48"/>
    </row>
    <row r="2" spans="1:10" s="45" customFormat="1" ht="16.5" x14ac:dyDescent="0.3">
      <c r="A2" s="148" t="s">
        <v>213</v>
      </c>
      <c r="B2" s="148"/>
      <c r="C2" s="47">
        <f>'SOB SHS 2019'!F11</f>
        <v>119000</v>
      </c>
      <c r="D2" s="45" t="s">
        <v>214</v>
      </c>
      <c r="E2" s="46">
        <f>E1-(E1*0.05)</f>
        <v>28262.5</v>
      </c>
      <c r="F2" s="47"/>
      <c r="G2" s="47"/>
      <c r="H2" s="47"/>
      <c r="I2" s="47"/>
      <c r="J2" s="48"/>
    </row>
    <row r="3" spans="1:10" s="45" customFormat="1" ht="9.75" customHeight="1" x14ac:dyDescent="0.3">
      <c r="A3" s="49"/>
      <c r="B3" s="49"/>
      <c r="C3" s="47"/>
      <c r="E3" s="46"/>
      <c r="F3" s="47"/>
      <c r="G3" s="47"/>
      <c r="H3" s="47"/>
      <c r="I3" s="47"/>
      <c r="J3" s="48"/>
    </row>
    <row r="4" spans="1:10" s="50" customFormat="1" ht="16.5" x14ac:dyDescent="0.3">
      <c r="A4" s="149" t="s">
        <v>228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s="50" customFormat="1" ht="9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2"/>
    </row>
    <row r="6" spans="1:10" s="56" customFormat="1" ht="31.5" customHeight="1" x14ac:dyDescent="0.25">
      <c r="A6" s="150" t="s">
        <v>215</v>
      </c>
      <c r="B6" s="150"/>
      <c r="C6" s="150"/>
      <c r="D6" s="53" t="s">
        <v>216</v>
      </c>
      <c r="E6" s="54" t="s">
        <v>217</v>
      </c>
      <c r="F6" s="54" t="s">
        <v>218</v>
      </c>
      <c r="G6" s="54" t="s">
        <v>219</v>
      </c>
      <c r="H6" s="54" t="s">
        <v>220</v>
      </c>
      <c r="I6" s="54" t="s">
        <v>221</v>
      </c>
      <c r="J6" s="55" t="s">
        <v>222</v>
      </c>
    </row>
    <row r="7" spans="1:10" s="56" customFormat="1" ht="16.5" x14ac:dyDescent="0.3">
      <c r="B7" s="147" t="s">
        <v>14</v>
      </c>
      <c r="C7" s="147"/>
      <c r="D7" s="57"/>
      <c r="E7" s="54"/>
      <c r="F7" s="54"/>
      <c r="G7" s="54"/>
      <c r="H7" s="54"/>
      <c r="I7" s="54"/>
      <c r="J7" s="55"/>
    </row>
    <row r="8" spans="1:10" s="56" customFormat="1" ht="16.5" x14ac:dyDescent="0.3">
      <c r="B8" s="58"/>
      <c r="C8" s="57" t="s">
        <v>15</v>
      </c>
      <c r="D8" s="57" t="s">
        <v>16</v>
      </c>
      <c r="E8" s="59">
        <f>'SOB SHS 2019'!F18</f>
        <v>0</v>
      </c>
      <c r="F8" s="59">
        <f>E8/4</f>
        <v>0</v>
      </c>
      <c r="G8" s="60"/>
      <c r="H8" s="60"/>
      <c r="I8" s="60"/>
      <c r="J8" s="61">
        <f>E8-(F8+G8+H8+I8)</f>
        <v>0</v>
      </c>
    </row>
    <row r="9" spans="1:10" s="56" customFormat="1" ht="16.5" x14ac:dyDescent="0.3">
      <c r="B9" s="147" t="s">
        <v>17</v>
      </c>
      <c r="C9" s="147"/>
      <c r="D9" s="57"/>
      <c r="E9" s="59"/>
      <c r="F9" s="59"/>
      <c r="G9" s="60"/>
      <c r="H9" s="60"/>
      <c r="I9" s="60"/>
      <c r="J9" s="61"/>
    </row>
    <row r="10" spans="1:10" s="56" customFormat="1" ht="16.5" x14ac:dyDescent="0.3">
      <c r="B10" s="58"/>
      <c r="C10" s="57" t="s">
        <v>18</v>
      </c>
      <c r="D10" s="57" t="s">
        <v>100</v>
      </c>
      <c r="E10" s="59">
        <f>'SOB SHS 2019'!F20</f>
        <v>0</v>
      </c>
      <c r="F10" s="59">
        <f t="shared" ref="F10:F11" si="0">E10/4</f>
        <v>0</v>
      </c>
      <c r="G10" s="60"/>
      <c r="H10" s="60"/>
      <c r="I10" s="60"/>
      <c r="J10" s="61">
        <f t="shared" ref="J10:J61" si="1">E10-(F10+G10+H10+I10)</f>
        <v>0</v>
      </c>
    </row>
    <row r="11" spans="1:10" s="56" customFormat="1" ht="16.5" x14ac:dyDescent="0.3">
      <c r="B11" s="58"/>
      <c r="C11" s="57" t="s">
        <v>19</v>
      </c>
      <c r="D11" s="57" t="s">
        <v>106</v>
      </c>
      <c r="E11" s="59">
        <f>'SOB SHS 2019'!F21</f>
        <v>0</v>
      </c>
      <c r="F11" s="59">
        <f t="shared" si="0"/>
        <v>0</v>
      </c>
      <c r="G11" s="60"/>
      <c r="H11" s="60"/>
      <c r="I11" s="60"/>
      <c r="J11" s="61">
        <f t="shared" si="1"/>
        <v>0</v>
      </c>
    </row>
    <row r="12" spans="1:10" s="56" customFormat="1" ht="16.5" x14ac:dyDescent="0.3">
      <c r="B12" s="147" t="s">
        <v>20</v>
      </c>
      <c r="C12" s="147"/>
      <c r="D12" s="57"/>
      <c r="E12" s="59"/>
      <c r="F12" s="59"/>
      <c r="G12" s="60"/>
      <c r="H12" s="60"/>
      <c r="I12" s="60"/>
      <c r="J12" s="61"/>
    </row>
    <row r="13" spans="1:10" s="56" customFormat="1" ht="16.5" x14ac:dyDescent="0.3">
      <c r="B13" s="62"/>
      <c r="C13" s="63" t="s">
        <v>21</v>
      </c>
      <c r="D13" s="57" t="s">
        <v>105</v>
      </c>
      <c r="E13" s="59">
        <f>'SOB SHS 2019'!F23</f>
        <v>0</v>
      </c>
      <c r="F13" s="59">
        <f t="shared" ref="F13:F27" si="2">E13/4</f>
        <v>0</v>
      </c>
      <c r="G13" s="60"/>
      <c r="H13" s="60"/>
      <c r="I13" s="60"/>
      <c r="J13" s="61">
        <f t="shared" si="1"/>
        <v>0</v>
      </c>
    </row>
    <row r="14" spans="1:10" s="56" customFormat="1" ht="16.5" x14ac:dyDescent="0.3">
      <c r="B14" s="58"/>
      <c r="C14" s="57" t="s">
        <v>22</v>
      </c>
      <c r="D14" s="57" t="s">
        <v>107</v>
      </c>
      <c r="E14" s="59">
        <f>'SOB SHS 2019'!F24</f>
        <v>0</v>
      </c>
      <c r="F14" s="59">
        <f t="shared" si="2"/>
        <v>0</v>
      </c>
      <c r="G14" s="60"/>
      <c r="H14" s="60"/>
      <c r="I14" s="60"/>
      <c r="J14" s="61">
        <f t="shared" si="1"/>
        <v>0</v>
      </c>
    </row>
    <row r="15" spans="1:10" s="56" customFormat="1" ht="16.5" x14ac:dyDescent="0.3">
      <c r="B15" s="57"/>
      <c r="C15" s="57" t="s">
        <v>23</v>
      </c>
      <c r="D15" s="57" t="s">
        <v>108</v>
      </c>
      <c r="E15" s="59">
        <f>'SOB SHS 2019'!F25</f>
        <v>0</v>
      </c>
      <c r="F15" s="59">
        <f t="shared" si="2"/>
        <v>0</v>
      </c>
      <c r="G15" s="60"/>
      <c r="H15" s="60"/>
      <c r="I15" s="60"/>
      <c r="J15" s="61">
        <f t="shared" si="1"/>
        <v>0</v>
      </c>
    </row>
    <row r="16" spans="1:10" s="56" customFormat="1" ht="16.5" x14ac:dyDescent="0.3">
      <c r="B16" s="57"/>
      <c r="C16" s="57" t="s">
        <v>24</v>
      </c>
      <c r="D16" s="57" t="s">
        <v>109</v>
      </c>
      <c r="E16" s="59">
        <f>'SOB SHS 2019'!F26</f>
        <v>0</v>
      </c>
      <c r="F16" s="59">
        <f t="shared" si="2"/>
        <v>0</v>
      </c>
      <c r="G16" s="60"/>
      <c r="H16" s="60"/>
      <c r="I16" s="60"/>
      <c r="J16" s="61">
        <f t="shared" si="1"/>
        <v>0</v>
      </c>
    </row>
    <row r="17" spans="2:10" s="56" customFormat="1" ht="16.5" x14ac:dyDescent="0.3">
      <c r="B17" s="57"/>
      <c r="C17" s="57" t="s">
        <v>25</v>
      </c>
      <c r="D17" s="57" t="s">
        <v>110</v>
      </c>
      <c r="E17" s="59">
        <f>'SOB SHS 2019'!F27</f>
        <v>0</v>
      </c>
      <c r="F17" s="59">
        <f t="shared" si="2"/>
        <v>0</v>
      </c>
      <c r="G17" s="60"/>
      <c r="H17" s="60"/>
      <c r="I17" s="60"/>
      <c r="J17" s="61">
        <f t="shared" si="1"/>
        <v>0</v>
      </c>
    </row>
    <row r="18" spans="2:10" s="56" customFormat="1" ht="16.5" x14ac:dyDescent="0.3">
      <c r="B18" s="57"/>
      <c r="C18" s="57" t="s">
        <v>26</v>
      </c>
      <c r="D18" s="57" t="s">
        <v>111</v>
      </c>
      <c r="E18" s="59">
        <f>'SOB SHS 2019'!F28</f>
        <v>0</v>
      </c>
      <c r="F18" s="59">
        <f t="shared" si="2"/>
        <v>0</v>
      </c>
      <c r="G18" s="60"/>
      <c r="H18" s="60"/>
      <c r="I18" s="60"/>
      <c r="J18" s="61">
        <f t="shared" si="1"/>
        <v>0</v>
      </c>
    </row>
    <row r="19" spans="2:10" s="56" customFormat="1" ht="16.5" x14ac:dyDescent="0.3">
      <c r="B19" s="57"/>
      <c r="C19" s="57" t="s">
        <v>27</v>
      </c>
      <c r="D19" s="57" t="s">
        <v>112</v>
      </c>
      <c r="E19" s="59">
        <f>'SOB SHS 2019'!F29</f>
        <v>0</v>
      </c>
      <c r="F19" s="59">
        <f t="shared" si="2"/>
        <v>0</v>
      </c>
      <c r="G19" s="60"/>
      <c r="H19" s="60"/>
      <c r="I19" s="60"/>
      <c r="J19" s="61">
        <f t="shared" si="1"/>
        <v>0</v>
      </c>
    </row>
    <row r="20" spans="2:10" s="56" customFormat="1" ht="16.5" x14ac:dyDescent="0.3">
      <c r="B20" s="57"/>
      <c r="C20" s="57" t="s">
        <v>28</v>
      </c>
      <c r="D20" s="57" t="s">
        <v>29</v>
      </c>
      <c r="E20" s="59">
        <f>'SOB SHS 2019'!F30</f>
        <v>0</v>
      </c>
      <c r="F20" s="59">
        <f t="shared" si="2"/>
        <v>0</v>
      </c>
      <c r="G20" s="60"/>
      <c r="H20" s="60"/>
      <c r="I20" s="60"/>
      <c r="J20" s="61">
        <f t="shared" si="1"/>
        <v>0</v>
      </c>
    </row>
    <row r="21" spans="2:10" s="56" customFormat="1" ht="16.5" x14ac:dyDescent="0.3">
      <c r="B21" s="57"/>
      <c r="C21" s="57" t="s">
        <v>30</v>
      </c>
      <c r="D21" s="57" t="s">
        <v>31</v>
      </c>
      <c r="E21" s="59">
        <f>'SOB SHS 2019'!F31</f>
        <v>0</v>
      </c>
      <c r="F21" s="59">
        <f t="shared" si="2"/>
        <v>0</v>
      </c>
      <c r="G21" s="60"/>
      <c r="H21" s="60"/>
      <c r="I21" s="60"/>
      <c r="J21" s="61">
        <f t="shared" si="1"/>
        <v>0</v>
      </c>
    </row>
    <row r="22" spans="2:10" s="56" customFormat="1" ht="16.5" x14ac:dyDescent="0.3">
      <c r="B22" s="57"/>
      <c r="C22" s="57" t="s">
        <v>32</v>
      </c>
      <c r="D22" s="57" t="s">
        <v>33</v>
      </c>
      <c r="E22" s="59">
        <f>'SOB SHS 2019'!F32</f>
        <v>0</v>
      </c>
      <c r="F22" s="59">
        <f t="shared" si="2"/>
        <v>0</v>
      </c>
      <c r="G22" s="60"/>
      <c r="H22" s="60"/>
      <c r="I22" s="60"/>
      <c r="J22" s="61">
        <f t="shared" si="1"/>
        <v>0</v>
      </c>
    </row>
    <row r="23" spans="2:10" s="56" customFormat="1" ht="16.5" x14ac:dyDescent="0.3">
      <c r="B23" s="57"/>
      <c r="C23" s="57" t="s">
        <v>34</v>
      </c>
      <c r="D23" s="57" t="s">
        <v>35</v>
      </c>
      <c r="E23" s="59">
        <f>'SOB SHS 2019'!F33</f>
        <v>0</v>
      </c>
      <c r="F23" s="59">
        <f t="shared" si="2"/>
        <v>0</v>
      </c>
      <c r="G23" s="60"/>
      <c r="H23" s="60"/>
      <c r="I23" s="60"/>
      <c r="J23" s="61">
        <f t="shared" si="1"/>
        <v>0</v>
      </c>
    </row>
    <row r="24" spans="2:10" s="56" customFormat="1" ht="16.5" x14ac:dyDescent="0.3">
      <c r="B24" s="57"/>
      <c r="C24" s="57" t="s">
        <v>36</v>
      </c>
      <c r="D24" s="57" t="s">
        <v>37</v>
      </c>
      <c r="E24" s="59">
        <f>'SOB SHS 2019'!F34</f>
        <v>0</v>
      </c>
      <c r="F24" s="59">
        <f t="shared" si="2"/>
        <v>0</v>
      </c>
      <c r="G24" s="60"/>
      <c r="H24" s="60"/>
      <c r="I24" s="60"/>
      <c r="J24" s="61">
        <f t="shared" si="1"/>
        <v>0</v>
      </c>
    </row>
    <row r="25" spans="2:10" s="56" customFormat="1" ht="16.5" x14ac:dyDescent="0.3">
      <c r="B25" s="57"/>
      <c r="C25" s="57" t="s">
        <v>38</v>
      </c>
      <c r="D25" s="57" t="s">
        <v>39</v>
      </c>
      <c r="E25" s="59">
        <f>'SOB SHS 2019'!F35</f>
        <v>0</v>
      </c>
      <c r="F25" s="59">
        <f t="shared" si="2"/>
        <v>0</v>
      </c>
      <c r="G25" s="60"/>
      <c r="H25" s="60"/>
      <c r="I25" s="60"/>
      <c r="J25" s="61">
        <f t="shared" si="1"/>
        <v>0</v>
      </c>
    </row>
    <row r="26" spans="2:10" s="56" customFormat="1" ht="16.5" x14ac:dyDescent="0.3">
      <c r="B26" s="57"/>
      <c r="C26" s="57" t="s">
        <v>40</v>
      </c>
      <c r="D26" s="57" t="s">
        <v>41</v>
      </c>
      <c r="E26" s="59">
        <f>'SOB SHS 2019'!F36</f>
        <v>0</v>
      </c>
      <c r="F26" s="59">
        <f t="shared" si="2"/>
        <v>0</v>
      </c>
      <c r="G26" s="60"/>
      <c r="H26" s="60"/>
      <c r="I26" s="60"/>
      <c r="J26" s="61">
        <f t="shared" si="1"/>
        <v>0</v>
      </c>
    </row>
    <row r="27" spans="2:10" s="56" customFormat="1" ht="16.5" x14ac:dyDescent="0.3">
      <c r="B27" s="57"/>
      <c r="C27" s="57" t="s">
        <v>223</v>
      </c>
      <c r="D27" s="57" t="s">
        <v>43</v>
      </c>
      <c r="E27" s="59">
        <f>'SOB SHS 2019'!F37</f>
        <v>0</v>
      </c>
      <c r="F27" s="59">
        <f t="shared" si="2"/>
        <v>0</v>
      </c>
      <c r="G27" s="60"/>
      <c r="H27" s="60"/>
      <c r="I27" s="60"/>
      <c r="J27" s="61">
        <f t="shared" si="1"/>
        <v>0</v>
      </c>
    </row>
    <row r="28" spans="2:10" s="56" customFormat="1" ht="16.5" x14ac:dyDescent="0.3">
      <c r="B28" s="147" t="s">
        <v>44</v>
      </c>
      <c r="C28" s="147"/>
      <c r="D28" s="57"/>
      <c r="E28" s="59"/>
      <c r="F28" s="59"/>
      <c r="G28" s="60"/>
      <c r="H28" s="60"/>
      <c r="I28" s="60"/>
      <c r="J28" s="61"/>
    </row>
    <row r="29" spans="2:10" s="56" customFormat="1" ht="16.5" x14ac:dyDescent="0.3">
      <c r="B29" s="57"/>
      <c r="C29" s="57" t="s">
        <v>45</v>
      </c>
      <c r="D29" s="57" t="s">
        <v>46</v>
      </c>
      <c r="E29" s="59">
        <f>'SOB SHS 2019'!F40</f>
        <v>0</v>
      </c>
      <c r="F29" s="59">
        <f t="shared" ref="F29:F30" si="3">E29/4</f>
        <v>0</v>
      </c>
      <c r="G29" s="60"/>
      <c r="H29" s="60"/>
      <c r="I29" s="60"/>
      <c r="J29" s="61">
        <f t="shared" si="1"/>
        <v>0</v>
      </c>
    </row>
    <row r="30" spans="2:10" s="56" customFormat="1" ht="16.5" x14ac:dyDescent="0.3">
      <c r="B30" s="57"/>
      <c r="C30" s="57" t="s">
        <v>47</v>
      </c>
      <c r="D30" s="57" t="s">
        <v>48</v>
      </c>
      <c r="E30" s="59">
        <f>'SOB SHS 2019'!F41</f>
        <v>0</v>
      </c>
      <c r="F30" s="59">
        <f t="shared" si="3"/>
        <v>0</v>
      </c>
      <c r="G30" s="60"/>
      <c r="H30" s="60"/>
      <c r="I30" s="60"/>
      <c r="J30" s="61">
        <f t="shared" si="1"/>
        <v>0</v>
      </c>
    </row>
    <row r="31" spans="2:10" s="56" customFormat="1" ht="16.5" x14ac:dyDescent="0.3">
      <c r="B31" s="147" t="s">
        <v>49</v>
      </c>
      <c r="C31" s="147"/>
      <c r="D31" s="57"/>
      <c r="E31" s="59"/>
      <c r="F31" s="59"/>
      <c r="G31" s="60"/>
      <c r="H31" s="60"/>
      <c r="I31" s="60"/>
      <c r="J31" s="61"/>
    </row>
    <row r="32" spans="2:10" s="56" customFormat="1" ht="16.5" x14ac:dyDescent="0.3">
      <c r="B32" s="57"/>
      <c r="C32" s="57" t="s">
        <v>50</v>
      </c>
      <c r="D32" s="57" t="s">
        <v>51</v>
      </c>
      <c r="E32" s="59">
        <f>'SOB SHS 2019'!F43</f>
        <v>0</v>
      </c>
      <c r="F32" s="59">
        <f t="shared" ref="F32:F35" si="4">E32/4</f>
        <v>0</v>
      </c>
      <c r="G32" s="60"/>
      <c r="H32" s="60"/>
      <c r="I32" s="60"/>
      <c r="J32" s="61">
        <f t="shared" si="1"/>
        <v>0</v>
      </c>
    </row>
    <row r="33" spans="2:10" s="56" customFormat="1" ht="16.5" x14ac:dyDescent="0.3">
      <c r="B33" s="57"/>
      <c r="C33" s="57" t="s">
        <v>52</v>
      </c>
      <c r="D33" s="57" t="s">
        <v>53</v>
      </c>
      <c r="E33" s="59">
        <f>'SOB SHS 2019'!F44</f>
        <v>0</v>
      </c>
      <c r="F33" s="59">
        <f t="shared" si="4"/>
        <v>0</v>
      </c>
      <c r="G33" s="60"/>
      <c r="H33" s="60"/>
      <c r="I33" s="60"/>
      <c r="J33" s="61">
        <f t="shared" si="1"/>
        <v>0</v>
      </c>
    </row>
    <row r="34" spans="2:10" s="56" customFormat="1" ht="16.5" x14ac:dyDescent="0.3">
      <c r="B34" s="57"/>
      <c r="C34" s="57" t="s">
        <v>54</v>
      </c>
      <c r="D34" s="57" t="s">
        <v>55</v>
      </c>
      <c r="E34" s="59">
        <f>'SOB SHS 2019'!F45</f>
        <v>0</v>
      </c>
      <c r="F34" s="59">
        <f t="shared" si="4"/>
        <v>0</v>
      </c>
      <c r="G34" s="60"/>
      <c r="H34" s="60"/>
      <c r="I34" s="60"/>
      <c r="J34" s="61">
        <f t="shared" si="1"/>
        <v>0</v>
      </c>
    </row>
    <row r="35" spans="2:10" s="56" customFormat="1" ht="16.5" x14ac:dyDescent="0.3">
      <c r="B35" s="57"/>
      <c r="C35" s="57" t="s">
        <v>56</v>
      </c>
      <c r="D35" s="57" t="s">
        <v>57</v>
      </c>
      <c r="E35" s="59">
        <f>'SOB SHS 2019'!F46</f>
        <v>0</v>
      </c>
      <c r="F35" s="59">
        <f t="shared" si="4"/>
        <v>0</v>
      </c>
      <c r="G35" s="60"/>
      <c r="H35" s="60"/>
      <c r="I35" s="60"/>
      <c r="J35" s="61">
        <f t="shared" si="1"/>
        <v>0</v>
      </c>
    </row>
    <row r="36" spans="2:10" s="56" customFormat="1" ht="16.5" x14ac:dyDescent="0.3">
      <c r="B36" s="147" t="s">
        <v>118</v>
      </c>
      <c r="C36" s="147"/>
      <c r="D36" s="57"/>
      <c r="E36" s="59"/>
      <c r="F36" s="59"/>
      <c r="G36" s="60"/>
      <c r="H36" s="60"/>
      <c r="I36" s="60"/>
      <c r="J36" s="61"/>
    </row>
    <row r="37" spans="2:10" s="56" customFormat="1" ht="16.5" x14ac:dyDescent="0.3">
      <c r="B37" s="57"/>
      <c r="C37" s="57" t="s">
        <v>101</v>
      </c>
      <c r="D37" s="57" t="s">
        <v>113</v>
      </c>
      <c r="E37" s="59">
        <f>'SOB SHS 2019'!F48</f>
        <v>0</v>
      </c>
      <c r="F37" s="59">
        <f>E37/4</f>
        <v>0</v>
      </c>
      <c r="G37" s="60"/>
      <c r="H37" s="60"/>
      <c r="I37" s="60"/>
      <c r="J37" s="61">
        <f t="shared" si="1"/>
        <v>0</v>
      </c>
    </row>
    <row r="38" spans="2:10" s="56" customFormat="1" ht="16.5" x14ac:dyDescent="0.3">
      <c r="B38" s="147" t="s">
        <v>58</v>
      </c>
      <c r="C38" s="147"/>
      <c r="D38" s="57"/>
      <c r="E38" s="59"/>
      <c r="F38" s="59"/>
      <c r="G38" s="60"/>
      <c r="H38" s="60"/>
      <c r="I38" s="60"/>
      <c r="J38" s="61"/>
    </row>
    <row r="39" spans="2:10" s="56" customFormat="1" ht="16.5" x14ac:dyDescent="0.3">
      <c r="B39" s="57"/>
      <c r="C39" s="57" t="s">
        <v>59</v>
      </c>
      <c r="D39" s="57" t="s">
        <v>60</v>
      </c>
      <c r="E39" s="59">
        <f>'SOB SHS 2019'!F50</f>
        <v>0</v>
      </c>
      <c r="F39" s="59">
        <f t="shared" ref="F39:F61" si="5">E39/4</f>
        <v>0</v>
      </c>
      <c r="G39" s="60"/>
      <c r="H39" s="60"/>
      <c r="I39" s="60"/>
      <c r="J39" s="61">
        <f t="shared" si="1"/>
        <v>0</v>
      </c>
    </row>
    <row r="40" spans="2:10" s="56" customFormat="1" ht="16.5" x14ac:dyDescent="0.3">
      <c r="B40" s="57"/>
      <c r="C40" s="57" t="s">
        <v>61</v>
      </c>
      <c r="D40" s="57" t="s">
        <v>62</v>
      </c>
      <c r="E40" s="59">
        <f>'SOB SHS 2019'!F51</f>
        <v>0</v>
      </c>
      <c r="F40" s="59">
        <f t="shared" si="5"/>
        <v>0</v>
      </c>
      <c r="G40" s="60"/>
      <c r="H40" s="60"/>
      <c r="I40" s="60"/>
      <c r="J40" s="61">
        <f t="shared" si="1"/>
        <v>0</v>
      </c>
    </row>
    <row r="41" spans="2:10" s="56" customFormat="1" ht="16.5" x14ac:dyDescent="0.3">
      <c r="B41" s="147" t="s">
        <v>63</v>
      </c>
      <c r="C41" s="147"/>
      <c r="D41" s="57"/>
      <c r="E41" s="59"/>
      <c r="F41" s="59"/>
      <c r="G41" s="60"/>
      <c r="H41" s="60"/>
      <c r="I41" s="60"/>
      <c r="J41" s="61"/>
    </row>
    <row r="42" spans="2:10" s="56" customFormat="1" ht="16.5" x14ac:dyDescent="0.3">
      <c r="B42" s="57"/>
      <c r="C42" s="57" t="s">
        <v>64</v>
      </c>
      <c r="D42" s="57"/>
      <c r="E42" s="59">
        <f>'SOB SHS 2019'!F53</f>
        <v>0</v>
      </c>
      <c r="F42" s="59"/>
      <c r="G42" s="60"/>
      <c r="H42" s="60"/>
      <c r="I42" s="60"/>
      <c r="J42" s="61"/>
    </row>
    <row r="43" spans="2:10" s="56" customFormat="1" ht="16.5" x14ac:dyDescent="0.3">
      <c r="B43" s="57"/>
      <c r="C43" s="57" t="s">
        <v>65</v>
      </c>
      <c r="D43" s="57" t="s">
        <v>66</v>
      </c>
      <c r="E43" s="59">
        <f>'SOB SHS 2019'!F54</f>
        <v>0</v>
      </c>
      <c r="F43" s="59">
        <f t="shared" si="5"/>
        <v>0</v>
      </c>
      <c r="G43" s="60"/>
      <c r="H43" s="60"/>
      <c r="I43" s="60"/>
      <c r="J43" s="61">
        <f t="shared" si="1"/>
        <v>0</v>
      </c>
    </row>
    <row r="44" spans="2:10" s="56" customFormat="1" ht="16.5" x14ac:dyDescent="0.3">
      <c r="B44" s="57"/>
      <c r="C44" s="57" t="s">
        <v>67</v>
      </c>
      <c r="D44" s="57" t="s">
        <v>68</v>
      </c>
      <c r="E44" s="59">
        <f>'SOB SHS 2019'!F55</f>
        <v>0</v>
      </c>
      <c r="F44" s="59">
        <f t="shared" si="5"/>
        <v>0</v>
      </c>
      <c r="G44" s="60"/>
      <c r="H44" s="60"/>
      <c r="I44" s="60"/>
      <c r="J44" s="61">
        <f t="shared" si="1"/>
        <v>0</v>
      </c>
    </row>
    <row r="45" spans="2:10" s="56" customFormat="1" ht="16.5" x14ac:dyDescent="0.3">
      <c r="B45" s="57"/>
      <c r="C45" s="57" t="s">
        <v>69</v>
      </c>
      <c r="D45" s="57"/>
      <c r="E45" s="59">
        <f>'SOB SHS 2019'!F56</f>
        <v>0</v>
      </c>
      <c r="F45" s="59">
        <f t="shared" si="5"/>
        <v>0</v>
      </c>
      <c r="G45" s="60"/>
      <c r="H45" s="60"/>
      <c r="I45" s="60"/>
      <c r="J45" s="61">
        <f t="shared" si="1"/>
        <v>0</v>
      </c>
    </row>
    <row r="46" spans="2:10" s="56" customFormat="1" ht="16.5" x14ac:dyDescent="0.3">
      <c r="B46" s="57"/>
      <c r="C46" s="57" t="s">
        <v>70</v>
      </c>
      <c r="D46" s="64" t="s">
        <v>71</v>
      </c>
      <c r="E46" s="59">
        <f>'SOB SHS 2019'!F57</f>
        <v>0</v>
      </c>
      <c r="F46" s="59">
        <f t="shared" si="5"/>
        <v>0</v>
      </c>
      <c r="G46" s="60"/>
      <c r="H46" s="60"/>
      <c r="I46" s="60"/>
      <c r="J46" s="61">
        <f t="shared" si="1"/>
        <v>0</v>
      </c>
    </row>
    <row r="47" spans="2:10" s="56" customFormat="1" ht="16.5" x14ac:dyDescent="0.3">
      <c r="B47" s="57"/>
      <c r="C47" s="57" t="s">
        <v>72</v>
      </c>
      <c r="D47" s="57" t="s">
        <v>73</v>
      </c>
      <c r="E47" s="59">
        <f>'SOB SHS 2019'!F58</f>
        <v>0</v>
      </c>
      <c r="F47" s="59">
        <f t="shared" si="5"/>
        <v>0</v>
      </c>
      <c r="G47" s="60"/>
      <c r="H47" s="60"/>
      <c r="I47" s="60"/>
      <c r="J47" s="61">
        <f t="shared" si="1"/>
        <v>0</v>
      </c>
    </row>
    <row r="48" spans="2:10" s="56" customFormat="1" ht="16.5" x14ac:dyDescent="0.3">
      <c r="B48" s="57"/>
      <c r="C48" s="57" t="s">
        <v>74</v>
      </c>
      <c r="D48" s="57" t="s">
        <v>75</v>
      </c>
      <c r="E48" s="59">
        <f>'SOB SHS 2019'!F59</f>
        <v>0</v>
      </c>
      <c r="F48" s="59">
        <f t="shared" si="5"/>
        <v>0</v>
      </c>
      <c r="G48" s="60"/>
      <c r="H48" s="60"/>
      <c r="I48" s="60"/>
      <c r="J48" s="61">
        <f t="shared" si="1"/>
        <v>0</v>
      </c>
    </row>
    <row r="49" spans="2:10" s="56" customFormat="1" ht="16.5" x14ac:dyDescent="0.3">
      <c r="B49" s="57"/>
      <c r="C49" s="57" t="s">
        <v>76</v>
      </c>
      <c r="D49" s="57" t="s">
        <v>77</v>
      </c>
      <c r="E49" s="59">
        <f>'SOB SHS 2019'!F60</f>
        <v>0</v>
      </c>
      <c r="F49" s="59">
        <f t="shared" si="5"/>
        <v>0</v>
      </c>
      <c r="G49" s="60"/>
      <c r="H49" s="60"/>
      <c r="I49" s="60"/>
      <c r="J49" s="61">
        <f t="shared" si="1"/>
        <v>0</v>
      </c>
    </row>
    <row r="50" spans="2:10" s="56" customFormat="1" ht="16.5" x14ac:dyDescent="0.3">
      <c r="B50" s="57"/>
      <c r="C50" s="65" t="s">
        <v>224</v>
      </c>
      <c r="D50" s="57" t="s">
        <v>225</v>
      </c>
      <c r="E50" s="59">
        <f>'SOB SHS 2019'!F61</f>
        <v>0</v>
      </c>
      <c r="F50" s="59">
        <f t="shared" si="5"/>
        <v>0</v>
      </c>
      <c r="G50" s="60"/>
      <c r="H50" s="60"/>
      <c r="I50" s="60"/>
      <c r="J50" s="61">
        <f t="shared" si="1"/>
        <v>0</v>
      </c>
    </row>
    <row r="51" spans="2:10" s="56" customFormat="1" ht="16.5" x14ac:dyDescent="0.3">
      <c r="B51" s="57"/>
      <c r="C51" s="65" t="s">
        <v>78</v>
      </c>
      <c r="D51" s="57" t="s">
        <v>79</v>
      </c>
      <c r="E51" s="59">
        <f>'SOB SHS 2019'!F62</f>
        <v>0</v>
      </c>
      <c r="F51" s="59">
        <f t="shared" si="5"/>
        <v>0</v>
      </c>
      <c r="G51" s="60"/>
      <c r="H51" s="60"/>
      <c r="I51" s="60"/>
      <c r="J51" s="61">
        <f t="shared" si="1"/>
        <v>0</v>
      </c>
    </row>
    <row r="52" spans="2:10" s="56" customFormat="1" ht="16.5" x14ac:dyDescent="0.3">
      <c r="B52" s="147" t="s">
        <v>80</v>
      </c>
      <c r="C52" s="147"/>
      <c r="D52" s="57"/>
      <c r="E52" s="59"/>
      <c r="F52" s="59"/>
      <c r="G52" s="60"/>
      <c r="H52" s="60"/>
      <c r="I52" s="60"/>
      <c r="J52" s="61"/>
    </row>
    <row r="53" spans="2:10" s="56" customFormat="1" ht="16.5" x14ac:dyDescent="0.3">
      <c r="B53" s="57"/>
      <c r="C53" s="57" t="s">
        <v>81</v>
      </c>
      <c r="D53" s="57" t="s">
        <v>82</v>
      </c>
      <c r="E53" s="59">
        <f>'SOB SHS 2019'!F64</f>
        <v>0</v>
      </c>
      <c r="F53" s="59">
        <f t="shared" si="5"/>
        <v>0</v>
      </c>
      <c r="G53" s="60"/>
      <c r="H53" s="60"/>
      <c r="I53" s="60"/>
      <c r="J53" s="61">
        <f t="shared" si="1"/>
        <v>0</v>
      </c>
    </row>
    <row r="54" spans="2:10" s="56" customFormat="1" ht="16.5" x14ac:dyDescent="0.3">
      <c r="B54" s="147" t="s">
        <v>83</v>
      </c>
      <c r="C54" s="147"/>
      <c r="D54" s="57"/>
      <c r="E54" s="59"/>
      <c r="F54" s="59"/>
      <c r="G54" s="60"/>
      <c r="H54" s="60"/>
      <c r="I54" s="60"/>
      <c r="J54" s="61"/>
    </row>
    <row r="55" spans="2:10" s="56" customFormat="1" ht="16.5" x14ac:dyDescent="0.3">
      <c r="B55" s="57"/>
      <c r="C55" s="57" t="s">
        <v>83</v>
      </c>
      <c r="D55" s="64" t="s">
        <v>84</v>
      </c>
      <c r="E55" s="59">
        <f>'SOB SHS 2019'!F66</f>
        <v>0</v>
      </c>
      <c r="F55" s="59">
        <f t="shared" si="5"/>
        <v>0</v>
      </c>
      <c r="G55" s="60"/>
      <c r="H55" s="60"/>
      <c r="I55" s="60"/>
      <c r="J55" s="61">
        <f t="shared" si="1"/>
        <v>0</v>
      </c>
    </row>
    <row r="56" spans="2:10" s="56" customFormat="1" ht="16.5" x14ac:dyDescent="0.3">
      <c r="B56" s="147" t="s">
        <v>85</v>
      </c>
      <c r="C56" s="147"/>
      <c r="D56" s="57"/>
      <c r="E56" s="59"/>
      <c r="F56" s="59"/>
      <c r="G56" s="60"/>
      <c r="H56" s="60"/>
      <c r="I56" s="60"/>
      <c r="J56" s="61"/>
    </row>
    <row r="57" spans="2:10" s="56" customFormat="1" ht="16.5" x14ac:dyDescent="0.3">
      <c r="B57" s="57"/>
      <c r="C57" s="57" t="s">
        <v>86</v>
      </c>
      <c r="D57" s="57" t="s">
        <v>87</v>
      </c>
      <c r="E57" s="59">
        <f>'SOB SHS 2019'!F68</f>
        <v>0</v>
      </c>
      <c r="F57" s="59">
        <f t="shared" si="5"/>
        <v>0</v>
      </c>
      <c r="G57" s="60"/>
      <c r="H57" s="60"/>
      <c r="I57" s="60"/>
      <c r="J57" s="61">
        <f t="shared" si="1"/>
        <v>0</v>
      </c>
    </row>
    <row r="58" spans="2:10" s="56" customFormat="1" ht="16.5" x14ac:dyDescent="0.3">
      <c r="B58" s="57"/>
      <c r="C58" s="57" t="s">
        <v>102</v>
      </c>
      <c r="D58" s="57" t="s">
        <v>114</v>
      </c>
      <c r="E58" s="59">
        <f>'SOB SHS 2019'!F69</f>
        <v>0</v>
      </c>
      <c r="F58" s="59">
        <f t="shared" si="5"/>
        <v>0</v>
      </c>
      <c r="G58" s="60"/>
      <c r="H58" s="60"/>
      <c r="I58" s="60"/>
      <c r="J58" s="61">
        <f t="shared" si="1"/>
        <v>0</v>
      </c>
    </row>
    <row r="59" spans="2:10" s="56" customFormat="1" ht="16.5" x14ac:dyDescent="0.3">
      <c r="B59" s="57"/>
      <c r="C59" s="57" t="s">
        <v>103</v>
      </c>
      <c r="D59" s="57" t="s">
        <v>115</v>
      </c>
      <c r="E59" s="59">
        <f>'SOB SHS 2019'!F70</f>
        <v>0</v>
      </c>
      <c r="F59" s="59">
        <f t="shared" si="5"/>
        <v>0</v>
      </c>
      <c r="G59" s="60"/>
      <c r="H59" s="60"/>
      <c r="I59" s="60"/>
      <c r="J59" s="61">
        <f t="shared" si="1"/>
        <v>0</v>
      </c>
    </row>
    <row r="60" spans="2:10" s="56" customFormat="1" ht="16.5" x14ac:dyDescent="0.3">
      <c r="B60" s="57"/>
      <c r="C60" s="57" t="s">
        <v>104</v>
      </c>
      <c r="D60" s="57" t="s">
        <v>116</v>
      </c>
      <c r="E60" s="59">
        <f>'SOB SHS 2019'!F71</f>
        <v>0</v>
      </c>
      <c r="F60" s="59">
        <f t="shared" si="5"/>
        <v>0</v>
      </c>
      <c r="G60" s="60"/>
      <c r="H60" s="60"/>
      <c r="I60" s="60"/>
      <c r="J60" s="61">
        <f t="shared" si="1"/>
        <v>0</v>
      </c>
    </row>
    <row r="61" spans="2:10" s="56" customFormat="1" ht="16.5" x14ac:dyDescent="0.3">
      <c r="B61" s="57"/>
      <c r="C61" s="57" t="s">
        <v>104</v>
      </c>
      <c r="D61" s="57" t="s">
        <v>117</v>
      </c>
      <c r="E61" s="59">
        <f>'SOB SHS 2019'!F72</f>
        <v>0</v>
      </c>
      <c r="F61" s="59">
        <f t="shared" si="5"/>
        <v>0</v>
      </c>
      <c r="G61" s="60"/>
      <c r="H61" s="60"/>
      <c r="I61" s="60"/>
      <c r="J61" s="61">
        <f t="shared" si="1"/>
        <v>0</v>
      </c>
    </row>
    <row r="62" spans="2:10" s="56" customFormat="1" ht="16.5" x14ac:dyDescent="0.25">
      <c r="B62" s="66" t="s">
        <v>226</v>
      </c>
      <c r="D62" s="53"/>
      <c r="E62" s="67">
        <f>SUM(E8:E61)</f>
        <v>0</v>
      </c>
      <c r="F62" s="68">
        <f>SUM(F8:F61)</f>
        <v>0</v>
      </c>
      <c r="G62" s="68">
        <f>SUM(G8:G61)</f>
        <v>0</v>
      </c>
      <c r="H62" s="68">
        <f>SUM(H8:H61)</f>
        <v>0</v>
      </c>
      <c r="I62" s="68">
        <f t="shared" ref="I62:J62" si="6">SUM(I8:I61)</f>
        <v>0</v>
      </c>
      <c r="J62" s="69">
        <f t="shared" si="6"/>
        <v>0</v>
      </c>
    </row>
    <row r="63" spans="2:10" s="56" customFormat="1" ht="17.25" thickBot="1" x14ac:dyDescent="0.3">
      <c r="B63" s="66" t="s">
        <v>227</v>
      </c>
      <c r="D63" s="53"/>
      <c r="E63" s="70"/>
      <c r="F63" s="71">
        <f>F62-(F62*0.05)</f>
        <v>0</v>
      </c>
      <c r="G63" s="71">
        <f>G62-(G62*0.05)</f>
        <v>0</v>
      </c>
      <c r="H63" s="71">
        <f>H62-(H62*0.05)</f>
        <v>0</v>
      </c>
      <c r="I63" s="71">
        <f>I62-(I62*0.05)</f>
        <v>0</v>
      </c>
      <c r="J63" s="72">
        <f>J62-(J62*0.05)</f>
        <v>0</v>
      </c>
    </row>
    <row r="64" spans="2:10" s="56" customFormat="1" ht="17.25" thickTop="1" x14ac:dyDescent="0.25">
      <c r="D64" s="53"/>
      <c r="E64" s="54"/>
      <c r="F64" s="54"/>
      <c r="G64" s="54"/>
      <c r="H64" s="54"/>
      <c r="I64" s="54"/>
      <c r="J64" s="55"/>
    </row>
    <row r="65" spans="4:10" s="56" customFormat="1" ht="16.5" x14ac:dyDescent="0.25">
      <c r="D65" s="53"/>
      <c r="E65" s="54"/>
      <c r="F65" s="54"/>
      <c r="G65" s="54"/>
      <c r="H65" s="54"/>
      <c r="I65" s="54"/>
      <c r="J65" s="55"/>
    </row>
    <row r="66" spans="4:10" s="56" customFormat="1" ht="16.5" x14ac:dyDescent="0.25">
      <c r="D66" s="53"/>
      <c r="E66" s="54"/>
      <c r="F66" s="54"/>
      <c r="G66" s="54"/>
      <c r="H66" s="54"/>
      <c r="I66" s="54"/>
      <c r="J66" s="55"/>
    </row>
    <row r="67" spans="4:10" s="56" customFormat="1" ht="16.5" x14ac:dyDescent="0.25">
      <c r="D67" s="53"/>
      <c r="E67" s="54"/>
      <c r="F67" s="54"/>
      <c r="G67" s="54"/>
      <c r="H67" s="54"/>
      <c r="I67" s="54"/>
      <c r="J67" s="55"/>
    </row>
    <row r="68" spans="4:10" s="56" customFormat="1" ht="16.5" x14ac:dyDescent="0.25">
      <c r="D68" s="53"/>
      <c r="E68" s="54"/>
      <c r="F68" s="54"/>
      <c r="G68" s="54"/>
      <c r="H68" s="54"/>
      <c r="I68" s="54"/>
      <c r="J68" s="55"/>
    </row>
    <row r="69" spans="4:10" s="56" customFormat="1" ht="16.5" x14ac:dyDescent="0.25">
      <c r="D69" s="53"/>
      <c r="E69" s="54"/>
      <c r="F69" s="54"/>
      <c r="G69" s="54"/>
      <c r="H69" s="54"/>
      <c r="I69" s="54"/>
      <c r="J69" s="55"/>
    </row>
    <row r="70" spans="4:10" s="56" customFormat="1" ht="16.5" x14ac:dyDescent="0.25">
      <c r="D70" s="53"/>
      <c r="E70" s="54"/>
      <c r="F70" s="54"/>
      <c r="G70" s="54"/>
      <c r="H70" s="54"/>
      <c r="I70" s="54"/>
      <c r="J70" s="55"/>
    </row>
    <row r="71" spans="4:10" s="56" customFormat="1" ht="16.5" x14ac:dyDescent="0.25">
      <c r="D71" s="53"/>
      <c r="E71" s="54"/>
      <c r="F71" s="54"/>
      <c r="G71" s="54"/>
      <c r="H71" s="54"/>
      <c r="I71" s="54"/>
      <c r="J71" s="55"/>
    </row>
    <row r="72" spans="4:10" s="56" customFormat="1" ht="16.5" x14ac:dyDescent="0.25">
      <c r="D72" s="53"/>
      <c r="E72" s="54"/>
      <c r="F72" s="54"/>
      <c r="G72" s="54"/>
      <c r="H72" s="54"/>
      <c r="I72" s="54"/>
      <c r="J72" s="55"/>
    </row>
    <row r="73" spans="4:10" s="56" customFormat="1" ht="16.5" x14ac:dyDescent="0.25">
      <c r="D73" s="53"/>
      <c r="E73" s="54"/>
      <c r="F73" s="54"/>
      <c r="G73" s="54"/>
      <c r="H73" s="54"/>
      <c r="I73" s="54"/>
      <c r="J73" s="55"/>
    </row>
    <row r="74" spans="4:10" s="56" customFormat="1" ht="16.5" x14ac:dyDescent="0.25">
      <c r="D74" s="53"/>
      <c r="E74" s="54"/>
      <c r="F74" s="54"/>
      <c r="G74" s="54"/>
      <c r="H74" s="54"/>
      <c r="I74" s="54"/>
      <c r="J74" s="55"/>
    </row>
    <row r="75" spans="4:10" s="56" customFormat="1" ht="16.5" x14ac:dyDescent="0.25">
      <c r="D75" s="53"/>
      <c r="E75" s="54"/>
      <c r="F75" s="54"/>
      <c r="G75" s="54"/>
      <c r="H75" s="54"/>
      <c r="I75" s="54"/>
      <c r="J75" s="55"/>
    </row>
    <row r="76" spans="4:10" s="56" customFormat="1" ht="16.5" x14ac:dyDescent="0.25">
      <c r="D76" s="53"/>
      <c r="E76" s="54"/>
      <c r="F76" s="54"/>
      <c r="G76" s="54"/>
      <c r="H76" s="54"/>
      <c r="I76" s="54"/>
      <c r="J76" s="55"/>
    </row>
    <row r="77" spans="4:10" s="56" customFormat="1" ht="16.5" x14ac:dyDescent="0.25">
      <c r="D77" s="53"/>
      <c r="E77" s="54"/>
      <c r="F77" s="54"/>
      <c r="G77" s="54"/>
      <c r="H77" s="54"/>
      <c r="I77" s="54"/>
      <c r="J77" s="55"/>
    </row>
    <row r="78" spans="4:10" s="56" customFormat="1" ht="16.5" x14ac:dyDescent="0.25">
      <c r="D78" s="53"/>
      <c r="E78" s="54"/>
      <c r="F78" s="54"/>
      <c r="G78" s="54"/>
      <c r="H78" s="54"/>
      <c r="I78" s="54"/>
      <c r="J78" s="55"/>
    </row>
    <row r="79" spans="4:10" s="56" customFormat="1" ht="16.5" x14ac:dyDescent="0.25">
      <c r="D79" s="53"/>
      <c r="E79" s="54"/>
      <c r="F79" s="54"/>
      <c r="G79" s="54"/>
      <c r="H79" s="54"/>
      <c r="I79" s="54"/>
      <c r="J79" s="55"/>
    </row>
    <row r="80" spans="4:10" s="56" customFormat="1" ht="16.5" x14ac:dyDescent="0.25">
      <c r="D80" s="53"/>
      <c r="E80" s="54"/>
      <c r="F80" s="54"/>
      <c r="G80" s="54"/>
      <c r="H80" s="54"/>
      <c r="I80" s="54"/>
      <c r="J80" s="55"/>
    </row>
    <row r="81" spans="4:10" s="56" customFormat="1" ht="16.5" x14ac:dyDescent="0.25">
      <c r="D81" s="53"/>
      <c r="E81" s="54"/>
      <c r="F81" s="54"/>
      <c r="G81" s="54"/>
      <c r="H81" s="54"/>
      <c r="I81" s="54"/>
      <c r="J81" s="55"/>
    </row>
    <row r="82" spans="4:10" s="56" customFormat="1" ht="16.5" x14ac:dyDescent="0.25">
      <c r="D82" s="53"/>
      <c r="E82" s="54"/>
      <c r="F82" s="54"/>
      <c r="G82" s="54"/>
      <c r="H82" s="54"/>
      <c r="I82" s="54"/>
      <c r="J82" s="55"/>
    </row>
    <row r="83" spans="4:10" s="56" customFormat="1" ht="16.5" x14ac:dyDescent="0.25">
      <c r="D83" s="53"/>
      <c r="E83" s="54"/>
      <c r="F83" s="54"/>
      <c r="G83" s="54"/>
      <c r="H83" s="54"/>
      <c r="I83" s="54"/>
      <c r="J83" s="55"/>
    </row>
    <row r="84" spans="4:10" s="56" customFormat="1" ht="16.5" x14ac:dyDescent="0.25">
      <c r="D84" s="53"/>
      <c r="E84" s="54"/>
      <c r="F84" s="54"/>
      <c r="G84" s="54"/>
      <c r="H84" s="54"/>
      <c r="I84" s="54"/>
      <c r="J84" s="55"/>
    </row>
    <row r="85" spans="4:10" s="56" customFormat="1" ht="16.5" x14ac:dyDescent="0.25">
      <c r="D85" s="53"/>
      <c r="E85" s="54"/>
      <c r="F85" s="54"/>
      <c r="G85" s="54"/>
      <c r="H85" s="54"/>
      <c r="I85" s="54"/>
      <c r="J85" s="55"/>
    </row>
    <row r="86" spans="4:10" s="56" customFormat="1" ht="16.5" x14ac:dyDescent="0.25">
      <c r="D86" s="53"/>
      <c r="E86" s="54"/>
      <c r="F86" s="54"/>
      <c r="G86" s="54"/>
      <c r="H86" s="54"/>
      <c r="I86" s="54"/>
      <c r="J86" s="55"/>
    </row>
    <row r="87" spans="4:10" s="56" customFormat="1" ht="16.5" x14ac:dyDescent="0.25">
      <c r="D87" s="53"/>
      <c r="E87" s="54"/>
      <c r="F87" s="54"/>
      <c r="G87" s="54"/>
      <c r="H87" s="54"/>
      <c r="I87" s="54"/>
      <c r="J87" s="55"/>
    </row>
    <row r="88" spans="4:10" s="56" customFormat="1" ht="16.5" x14ac:dyDescent="0.25">
      <c r="D88" s="53"/>
      <c r="E88" s="54"/>
      <c r="F88" s="54"/>
      <c r="G88" s="54"/>
      <c r="H88" s="54"/>
      <c r="I88" s="54"/>
      <c r="J88" s="55"/>
    </row>
    <row r="89" spans="4:10" s="56" customFormat="1" ht="16.5" x14ac:dyDescent="0.25">
      <c r="D89" s="53"/>
      <c r="E89" s="54"/>
      <c r="F89" s="54"/>
      <c r="G89" s="54"/>
      <c r="H89" s="54"/>
      <c r="I89" s="54"/>
      <c r="J89" s="55"/>
    </row>
    <row r="90" spans="4:10" s="56" customFormat="1" ht="16.5" x14ac:dyDescent="0.25">
      <c r="D90" s="53"/>
      <c r="E90" s="54"/>
      <c r="F90" s="54"/>
      <c r="G90" s="54"/>
      <c r="H90" s="54"/>
      <c r="I90" s="54"/>
      <c r="J90" s="55"/>
    </row>
    <row r="91" spans="4:10" s="56" customFormat="1" ht="16.5" x14ac:dyDescent="0.25">
      <c r="D91" s="53"/>
      <c r="E91" s="54"/>
      <c r="F91" s="54"/>
      <c r="G91" s="54"/>
      <c r="H91" s="54"/>
      <c r="I91" s="54"/>
      <c r="J91" s="55"/>
    </row>
    <row r="92" spans="4:10" s="56" customFormat="1" ht="16.5" x14ac:dyDescent="0.25">
      <c r="D92" s="53"/>
      <c r="E92" s="54"/>
      <c r="F92" s="54"/>
      <c r="G92" s="54"/>
      <c r="H92" s="54"/>
      <c r="I92" s="54"/>
      <c r="J92" s="55"/>
    </row>
    <row r="93" spans="4:10" s="56" customFormat="1" ht="16.5" x14ac:dyDescent="0.25">
      <c r="D93" s="53"/>
      <c r="E93" s="54"/>
      <c r="F93" s="54"/>
      <c r="G93" s="54"/>
      <c r="H93" s="54"/>
      <c r="I93" s="54"/>
      <c r="J93" s="55"/>
    </row>
    <row r="94" spans="4:10" s="56" customFormat="1" ht="16.5" x14ac:dyDescent="0.25">
      <c r="D94" s="53"/>
      <c r="E94" s="54"/>
      <c r="F94" s="54"/>
      <c r="G94" s="54"/>
      <c r="H94" s="54"/>
      <c r="I94" s="54"/>
      <c r="J94" s="55"/>
    </row>
    <row r="95" spans="4:10" s="56" customFormat="1" ht="16.5" x14ac:dyDescent="0.25">
      <c r="D95" s="53"/>
      <c r="E95" s="54"/>
      <c r="F95" s="54"/>
      <c r="G95" s="54"/>
      <c r="H95" s="54"/>
      <c r="I95" s="54"/>
      <c r="J95" s="55"/>
    </row>
    <row r="96" spans="4:10" s="56" customFormat="1" ht="16.5" x14ac:dyDescent="0.25">
      <c r="D96" s="53"/>
      <c r="E96" s="54"/>
      <c r="F96" s="54"/>
      <c r="G96" s="54"/>
      <c r="H96" s="54"/>
      <c r="I96" s="54"/>
      <c r="J96" s="55"/>
    </row>
    <row r="97" spans="4:10" s="56" customFormat="1" ht="16.5" x14ac:dyDescent="0.25">
      <c r="D97" s="53"/>
      <c r="E97" s="54"/>
      <c r="F97" s="54"/>
      <c r="G97" s="54"/>
      <c r="H97" s="54"/>
      <c r="I97" s="54"/>
      <c r="J97" s="55"/>
    </row>
    <row r="98" spans="4:10" s="56" customFormat="1" ht="16.5" x14ac:dyDescent="0.25">
      <c r="D98" s="53"/>
      <c r="E98" s="54"/>
      <c r="F98" s="54"/>
      <c r="G98" s="54"/>
      <c r="H98" s="54"/>
      <c r="I98" s="54"/>
      <c r="J98" s="55"/>
    </row>
    <row r="99" spans="4:10" s="56" customFormat="1" ht="16.5" x14ac:dyDescent="0.25">
      <c r="D99" s="53"/>
      <c r="E99" s="54"/>
      <c r="F99" s="54"/>
      <c r="G99" s="54"/>
      <c r="H99" s="54"/>
      <c r="I99" s="54"/>
      <c r="J99" s="55"/>
    </row>
    <row r="100" spans="4:10" s="56" customFormat="1" ht="16.5" x14ac:dyDescent="0.25">
      <c r="D100" s="53"/>
      <c r="E100" s="54"/>
      <c r="F100" s="54"/>
      <c r="G100" s="54"/>
      <c r="H100" s="54"/>
      <c r="I100" s="54"/>
      <c r="J100" s="55"/>
    </row>
    <row r="101" spans="4:10" s="56" customFormat="1" ht="16.5" x14ac:dyDescent="0.25">
      <c r="D101" s="53"/>
      <c r="E101" s="54"/>
      <c r="F101" s="54"/>
      <c r="G101" s="54"/>
      <c r="H101" s="54"/>
      <c r="I101" s="54"/>
      <c r="J101" s="55"/>
    </row>
    <row r="102" spans="4:10" s="56" customFormat="1" ht="16.5" x14ac:dyDescent="0.25">
      <c r="D102" s="53"/>
      <c r="E102" s="54"/>
      <c r="F102" s="54"/>
      <c r="G102" s="54"/>
      <c r="H102" s="54"/>
      <c r="I102" s="54"/>
      <c r="J102" s="55"/>
    </row>
    <row r="103" spans="4:10" s="56" customFormat="1" ht="16.5" x14ac:dyDescent="0.25">
      <c r="D103" s="53"/>
      <c r="E103" s="54"/>
      <c r="F103" s="54"/>
      <c r="G103" s="54"/>
      <c r="H103" s="54"/>
      <c r="I103" s="54"/>
      <c r="J103" s="55"/>
    </row>
    <row r="104" spans="4:10" s="56" customFormat="1" ht="16.5" x14ac:dyDescent="0.25">
      <c r="D104" s="53"/>
      <c r="E104" s="54"/>
      <c r="F104" s="54"/>
      <c r="G104" s="54"/>
      <c r="H104" s="54"/>
      <c r="I104" s="54"/>
      <c r="J104" s="55"/>
    </row>
    <row r="105" spans="4:10" s="56" customFormat="1" ht="16.5" x14ac:dyDescent="0.25">
      <c r="D105" s="53"/>
      <c r="E105" s="54"/>
      <c r="F105" s="54"/>
      <c r="G105" s="54"/>
      <c r="H105" s="54"/>
      <c r="I105" s="54"/>
      <c r="J105" s="55"/>
    </row>
    <row r="106" spans="4:10" s="56" customFormat="1" ht="16.5" x14ac:dyDescent="0.25">
      <c r="D106" s="53"/>
      <c r="E106" s="54"/>
      <c r="F106" s="54"/>
      <c r="G106" s="54"/>
      <c r="H106" s="54"/>
      <c r="I106" s="54"/>
      <c r="J106" s="55"/>
    </row>
    <row r="107" spans="4:10" s="56" customFormat="1" ht="16.5" x14ac:dyDescent="0.25">
      <c r="D107" s="53"/>
      <c r="E107" s="54"/>
      <c r="F107" s="54"/>
      <c r="G107" s="54"/>
      <c r="H107" s="54"/>
      <c r="I107" s="54"/>
      <c r="J107" s="55"/>
    </row>
    <row r="108" spans="4:10" s="56" customFormat="1" ht="16.5" x14ac:dyDescent="0.25">
      <c r="D108" s="53"/>
      <c r="E108" s="54"/>
      <c r="F108" s="54"/>
      <c r="G108" s="54"/>
      <c r="H108" s="54"/>
      <c r="I108" s="54"/>
      <c r="J108" s="55"/>
    </row>
    <row r="109" spans="4:10" s="56" customFormat="1" ht="16.5" x14ac:dyDescent="0.25">
      <c r="D109" s="53"/>
      <c r="E109" s="54"/>
      <c r="F109" s="54"/>
      <c r="G109" s="54"/>
      <c r="H109" s="54"/>
      <c r="I109" s="54"/>
      <c r="J109" s="55"/>
    </row>
    <row r="110" spans="4:10" s="56" customFormat="1" ht="16.5" x14ac:dyDescent="0.25">
      <c r="D110" s="53"/>
      <c r="E110" s="54"/>
      <c r="F110" s="54"/>
      <c r="G110" s="54"/>
      <c r="H110" s="54"/>
      <c r="I110" s="54"/>
      <c r="J110" s="55"/>
    </row>
    <row r="111" spans="4:10" s="56" customFormat="1" ht="16.5" x14ac:dyDescent="0.25">
      <c r="D111" s="53"/>
      <c r="E111" s="54"/>
      <c r="F111" s="54"/>
      <c r="G111" s="54"/>
      <c r="H111" s="54"/>
      <c r="I111" s="54"/>
      <c r="J111" s="55"/>
    </row>
    <row r="112" spans="4:10" s="56" customFormat="1" ht="16.5" x14ac:dyDescent="0.25">
      <c r="D112" s="53"/>
      <c r="E112" s="54"/>
      <c r="F112" s="54"/>
      <c r="G112" s="54"/>
      <c r="H112" s="54"/>
      <c r="I112" s="54"/>
      <c r="J112" s="55"/>
    </row>
    <row r="113" spans="4:10" s="56" customFormat="1" ht="16.5" x14ac:dyDescent="0.25">
      <c r="D113" s="53"/>
      <c r="E113" s="54"/>
      <c r="F113" s="54"/>
      <c r="G113" s="54"/>
      <c r="H113" s="54"/>
      <c r="I113" s="54"/>
      <c r="J113" s="55"/>
    </row>
    <row r="114" spans="4:10" s="56" customFormat="1" ht="16.5" x14ac:dyDescent="0.25">
      <c r="D114" s="53"/>
      <c r="E114" s="54"/>
      <c r="F114" s="54"/>
      <c r="G114" s="54"/>
      <c r="H114" s="54"/>
      <c r="I114" s="54"/>
      <c r="J114" s="55"/>
    </row>
    <row r="115" spans="4:10" s="56" customFormat="1" ht="16.5" x14ac:dyDescent="0.25">
      <c r="D115" s="53"/>
      <c r="E115" s="54"/>
      <c r="F115" s="54"/>
      <c r="G115" s="54"/>
      <c r="H115" s="54"/>
      <c r="I115" s="54"/>
      <c r="J115" s="55"/>
    </row>
    <row r="116" spans="4:10" s="56" customFormat="1" ht="16.5" x14ac:dyDescent="0.25">
      <c r="D116" s="53"/>
      <c r="E116" s="54"/>
      <c r="F116" s="54"/>
      <c r="G116" s="54"/>
      <c r="H116" s="54"/>
      <c r="I116" s="54"/>
      <c r="J116" s="55"/>
    </row>
    <row r="117" spans="4:10" s="56" customFormat="1" ht="16.5" x14ac:dyDescent="0.25">
      <c r="D117" s="53"/>
      <c r="E117" s="54"/>
      <c r="F117" s="54"/>
      <c r="G117" s="54"/>
      <c r="H117" s="54"/>
      <c r="I117" s="54"/>
      <c r="J117" s="55"/>
    </row>
    <row r="118" spans="4:10" s="56" customFormat="1" ht="16.5" x14ac:dyDescent="0.25">
      <c r="D118" s="53"/>
      <c r="E118" s="54"/>
      <c r="F118" s="54"/>
      <c r="G118" s="54"/>
      <c r="H118" s="54"/>
      <c r="I118" s="54"/>
      <c r="J118" s="55"/>
    </row>
    <row r="119" spans="4:10" s="56" customFormat="1" ht="16.5" x14ac:dyDescent="0.25">
      <c r="D119" s="53"/>
      <c r="E119" s="54"/>
      <c r="F119" s="54"/>
      <c r="G119" s="54"/>
      <c r="H119" s="54"/>
      <c r="I119" s="54"/>
      <c r="J119" s="55"/>
    </row>
    <row r="120" spans="4:10" s="56" customFormat="1" ht="16.5" x14ac:dyDescent="0.25">
      <c r="D120" s="53"/>
      <c r="E120" s="54"/>
      <c r="F120" s="54"/>
      <c r="G120" s="54"/>
      <c r="H120" s="54"/>
      <c r="I120" s="54"/>
      <c r="J120" s="55"/>
    </row>
    <row r="121" spans="4:10" s="56" customFormat="1" ht="16.5" x14ac:dyDescent="0.25">
      <c r="D121" s="53"/>
      <c r="E121" s="54"/>
      <c r="F121" s="54"/>
      <c r="G121" s="54"/>
      <c r="H121" s="54"/>
      <c r="I121" s="54"/>
      <c r="J121" s="55"/>
    </row>
    <row r="122" spans="4:10" s="56" customFormat="1" ht="16.5" x14ac:dyDescent="0.25">
      <c r="D122" s="53"/>
      <c r="E122" s="54"/>
      <c r="F122" s="54"/>
      <c r="G122" s="54"/>
      <c r="H122" s="54"/>
      <c r="I122" s="54"/>
      <c r="J122" s="55"/>
    </row>
    <row r="123" spans="4:10" s="56" customFormat="1" ht="16.5" x14ac:dyDescent="0.25">
      <c r="D123" s="53"/>
      <c r="E123" s="54"/>
      <c r="F123" s="54"/>
      <c r="G123" s="54"/>
      <c r="H123" s="54"/>
      <c r="I123" s="54"/>
      <c r="J123" s="55"/>
    </row>
    <row r="124" spans="4:10" s="56" customFormat="1" ht="16.5" x14ac:dyDescent="0.25">
      <c r="D124" s="53"/>
      <c r="E124" s="54"/>
      <c r="F124" s="54"/>
      <c r="G124" s="54"/>
      <c r="H124" s="54"/>
      <c r="I124" s="54"/>
      <c r="J124" s="55"/>
    </row>
    <row r="125" spans="4:10" s="56" customFormat="1" ht="16.5" x14ac:dyDescent="0.25">
      <c r="D125" s="53"/>
      <c r="E125" s="54"/>
      <c r="F125" s="54"/>
      <c r="G125" s="54"/>
      <c r="H125" s="54"/>
      <c r="I125" s="54"/>
      <c r="J125" s="55"/>
    </row>
    <row r="126" spans="4:10" s="56" customFormat="1" ht="16.5" x14ac:dyDescent="0.25">
      <c r="D126" s="53"/>
      <c r="E126" s="54"/>
      <c r="F126" s="54"/>
      <c r="G126" s="54"/>
      <c r="H126" s="54"/>
      <c r="I126" s="54"/>
      <c r="J126" s="55"/>
    </row>
    <row r="127" spans="4:10" s="56" customFormat="1" ht="16.5" x14ac:dyDescent="0.25">
      <c r="D127" s="53"/>
      <c r="E127" s="54"/>
      <c r="F127" s="54"/>
      <c r="G127" s="54"/>
      <c r="H127" s="54"/>
      <c r="I127" s="54"/>
      <c r="J127" s="55"/>
    </row>
    <row r="128" spans="4:10" s="56" customFormat="1" ht="16.5" x14ac:dyDescent="0.25">
      <c r="D128" s="53"/>
      <c r="E128" s="54"/>
      <c r="F128" s="54"/>
      <c r="G128" s="54"/>
      <c r="H128" s="54"/>
      <c r="I128" s="54"/>
      <c r="J128" s="55"/>
    </row>
    <row r="129" spans="4:10" s="56" customFormat="1" ht="16.5" x14ac:dyDescent="0.25">
      <c r="D129" s="53"/>
      <c r="E129" s="54"/>
      <c r="F129" s="54"/>
      <c r="G129" s="54"/>
      <c r="H129" s="54"/>
      <c r="I129" s="54"/>
      <c r="J129" s="55"/>
    </row>
    <row r="130" spans="4:10" s="56" customFormat="1" ht="16.5" x14ac:dyDescent="0.25">
      <c r="D130" s="53"/>
      <c r="E130" s="54"/>
      <c r="F130" s="54"/>
      <c r="G130" s="54"/>
      <c r="H130" s="54"/>
      <c r="I130" s="54"/>
      <c r="J130" s="55"/>
    </row>
    <row r="131" spans="4:10" s="56" customFormat="1" ht="16.5" x14ac:dyDescent="0.25">
      <c r="D131" s="53"/>
      <c r="E131" s="54"/>
      <c r="F131" s="54"/>
      <c r="G131" s="54"/>
      <c r="H131" s="54"/>
      <c r="I131" s="54"/>
      <c r="J131" s="55"/>
    </row>
    <row r="132" spans="4:10" s="56" customFormat="1" ht="16.5" x14ac:dyDescent="0.25">
      <c r="D132" s="53"/>
      <c r="E132" s="54"/>
      <c r="F132" s="54"/>
      <c r="G132" s="54"/>
      <c r="H132" s="54"/>
      <c r="I132" s="54"/>
      <c r="J132" s="55"/>
    </row>
    <row r="133" spans="4:10" s="56" customFormat="1" ht="16.5" x14ac:dyDescent="0.25">
      <c r="D133" s="53"/>
      <c r="E133" s="54"/>
      <c r="F133" s="54"/>
      <c r="G133" s="54"/>
      <c r="H133" s="54"/>
      <c r="I133" s="54"/>
      <c r="J133" s="55"/>
    </row>
    <row r="134" spans="4:10" s="56" customFormat="1" ht="16.5" x14ac:dyDescent="0.25">
      <c r="D134" s="53"/>
      <c r="E134" s="54"/>
      <c r="F134" s="54"/>
      <c r="G134" s="54"/>
      <c r="H134" s="54"/>
      <c r="I134" s="54"/>
      <c r="J134" s="55"/>
    </row>
    <row r="135" spans="4:10" s="56" customFormat="1" ht="16.5" x14ac:dyDescent="0.25">
      <c r="D135" s="53"/>
      <c r="E135" s="54"/>
      <c r="F135" s="54"/>
      <c r="G135" s="54"/>
      <c r="H135" s="54"/>
      <c r="I135" s="54"/>
      <c r="J135" s="55"/>
    </row>
    <row r="136" spans="4:10" s="56" customFormat="1" ht="16.5" x14ac:dyDescent="0.25">
      <c r="D136" s="53"/>
      <c r="E136" s="54"/>
      <c r="F136" s="54"/>
      <c r="G136" s="54"/>
      <c r="H136" s="54"/>
      <c r="I136" s="54"/>
      <c r="J136" s="55"/>
    </row>
    <row r="137" spans="4:10" s="56" customFormat="1" ht="16.5" x14ac:dyDescent="0.25">
      <c r="D137" s="53"/>
      <c r="E137" s="54"/>
      <c r="F137" s="54"/>
      <c r="G137" s="54"/>
      <c r="H137" s="54"/>
      <c r="I137" s="54"/>
      <c r="J137" s="55"/>
    </row>
    <row r="138" spans="4:10" s="56" customFormat="1" ht="16.5" x14ac:dyDescent="0.25">
      <c r="D138" s="53"/>
      <c r="E138" s="54"/>
      <c r="F138" s="54"/>
      <c r="G138" s="54"/>
      <c r="H138" s="54"/>
      <c r="I138" s="54"/>
      <c r="J138" s="55"/>
    </row>
    <row r="139" spans="4:10" s="56" customFormat="1" ht="16.5" x14ac:dyDescent="0.25">
      <c r="D139" s="53"/>
      <c r="E139" s="54"/>
      <c r="F139" s="54"/>
      <c r="G139" s="54"/>
      <c r="H139" s="54"/>
      <c r="I139" s="54"/>
      <c r="J139" s="55"/>
    </row>
    <row r="140" spans="4:10" s="56" customFormat="1" ht="16.5" x14ac:dyDescent="0.25">
      <c r="D140" s="53"/>
      <c r="E140" s="54"/>
      <c r="F140" s="54"/>
      <c r="G140" s="54"/>
      <c r="H140" s="54"/>
      <c r="I140" s="54"/>
      <c r="J140" s="55"/>
    </row>
    <row r="141" spans="4:10" s="56" customFormat="1" ht="16.5" x14ac:dyDescent="0.25">
      <c r="D141" s="53"/>
      <c r="E141" s="54"/>
      <c r="F141" s="54"/>
      <c r="G141" s="54"/>
      <c r="H141" s="54"/>
      <c r="I141" s="54"/>
      <c r="J141" s="55"/>
    </row>
    <row r="142" spans="4:10" s="56" customFormat="1" ht="16.5" x14ac:dyDescent="0.25">
      <c r="D142" s="53"/>
      <c r="E142" s="54"/>
      <c r="F142" s="54"/>
      <c r="G142" s="54"/>
      <c r="H142" s="54"/>
      <c r="I142" s="54"/>
      <c r="J142" s="55"/>
    </row>
    <row r="143" spans="4:10" s="56" customFormat="1" ht="16.5" x14ac:dyDescent="0.25">
      <c r="D143" s="53"/>
      <c r="E143" s="54"/>
      <c r="F143" s="54"/>
      <c r="G143" s="54"/>
      <c r="H143" s="54"/>
      <c r="I143" s="54"/>
      <c r="J143" s="55"/>
    </row>
    <row r="144" spans="4:10" s="56" customFormat="1" ht="16.5" x14ac:dyDescent="0.25">
      <c r="D144" s="53"/>
      <c r="E144" s="54"/>
      <c r="F144" s="54"/>
      <c r="G144" s="54"/>
      <c r="H144" s="54"/>
      <c r="I144" s="54"/>
      <c r="J144" s="55"/>
    </row>
    <row r="145" spans="4:10" s="56" customFormat="1" ht="16.5" x14ac:dyDescent="0.25">
      <c r="D145" s="53"/>
      <c r="E145" s="54"/>
      <c r="F145" s="54"/>
      <c r="G145" s="54"/>
      <c r="H145" s="54"/>
      <c r="I145" s="54"/>
      <c r="J145" s="55"/>
    </row>
    <row r="146" spans="4:10" s="56" customFormat="1" ht="16.5" x14ac:dyDescent="0.25">
      <c r="D146" s="53"/>
      <c r="E146" s="54"/>
      <c r="F146" s="54"/>
      <c r="G146" s="54"/>
      <c r="H146" s="54"/>
      <c r="I146" s="54"/>
      <c r="J146" s="55"/>
    </row>
    <row r="147" spans="4:10" s="56" customFormat="1" ht="16.5" x14ac:dyDescent="0.25">
      <c r="D147" s="53"/>
      <c r="E147" s="54"/>
      <c r="F147" s="54"/>
      <c r="G147" s="54"/>
      <c r="H147" s="54"/>
      <c r="I147" s="54"/>
      <c r="J147" s="55"/>
    </row>
    <row r="148" spans="4:10" s="56" customFormat="1" ht="16.5" x14ac:dyDescent="0.25">
      <c r="D148" s="53"/>
      <c r="E148" s="54"/>
      <c r="F148" s="54"/>
      <c r="G148" s="54"/>
      <c r="H148" s="54"/>
      <c r="I148" s="54"/>
      <c r="J148" s="55"/>
    </row>
    <row r="149" spans="4:10" s="56" customFormat="1" ht="16.5" x14ac:dyDescent="0.25">
      <c r="D149" s="53"/>
      <c r="E149" s="54"/>
      <c r="F149" s="54"/>
      <c r="G149" s="54"/>
      <c r="H149" s="54"/>
      <c r="I149" s="54"/>
      <c r="J149" s="55"/>
    </row>
    <row r="150" spans="4:10" s="56" customFormat="1" ht="16.5" x14ac:dyDescent="0.25">
      <c r="D150" s="53"/>
      <c r="E150" s="54"/>
      <c r="F150" s="54"/>
      <c r="G150" s="54"/>
      <c r="H150" s="54"/>
      <c r="I150" s="54"/>
      <c r="J150" s="55"/>
    </row>
    <row r="151" spans="4:10" s="56" customFormat="1" ht="16.5" x14ac:dyDescent="0.25">
      <c r="D151" s="53"/>
      <c r="E151" s="54"/>
      <c r="F151" s="54"/>
      <c r="G151" s="54"/>
      <c r="H151" s="54"/>
      <c r="I151" s="54"/>
      <c r="J151" s="55"/>
    </row>
    <row r="152" spans="4:10" s="56" customFormat="1" ht="16.5" x14ac:dyDescent="0.25">
      <c r="D152" s="53"/>
      <c r="E152" s="54"/>
      <c r="F152" s="54"/>
      <c r="G152" s="54"/>
      <c r="H152" s="54"/>
      <c r="I152" s="54"/>
      <c r="J152" s="55"/>
    </row>
    <row r="153" spans="4:10" s="56" customFormat="1" ht="16.5" x14ac:dyDescent="0.25">
      <c r="D153" s="53"/>
      <c r="E153" s="54"/>
      <c r="F153" s="54"/>
      <c r="G153" s="54"/>
      <c r="H153" s="54"/>
      <c r="I153" s="54"/>
      <c r="J153" s="55"/>
    </row>
    <row r="154" spans="4:10" s="56" customFormat="1" ht="16.5" x14ac:dyDescent="0.25">
      <c r="D154" s="53"/>
      <c r="E154" s="54"/>
      <c r="F154" s="54"/>
      <c r="G154" s="54"/>
      <c r="H154" s="54"/>
      <c r="I154" s="54"/>
      <c r="J154" s="55"/>
    </row>
    <row r="155" spans="4:10" s="56" customFormat="1" ht="16.5" x14ac:dyDescent="0.25">
      <c r="D155" s="53"/>
      <c r="E155" s="54"/>
      <c r="F155" s="54"/>
      <c r="G155" s="54"/>
      <c r="H155" s="54"/>
      <c r="I155" s="54"/>
      <c r="J155" s="55"/>
    </row>
    <row r="156" spans="4:10" s="56" customFormat="1" ht="16.5" x14ac:dyDescent="0.25">
      <c r="D156" s="53"/>
      <c r="E156" s="54"/>
      <c r="F156" s="54"/>
      <c r="G156" s="54"/>
      <c r="H156" s="54"/>
      <c r="I156" s="54"/>
      <c r="J156" s="55"/>
    </row>
    <row r="157" spans="4:10" s="56" customFormat="1" ht="16.5" x14ac:dyDescent="0.25">
      <c r="D157" s="53"/>
      <c r="E157" s="54"/>
      <c r="F157" s="54"/>
      <c r="G157" s="54"/>
      <c r="H157" s="54"/>
      <c r="I157" s="54"/>
      <c r="J157" s="55"/>
    </row>
    <row r="158" spans="4:10" s="56" customFormat="1" ht="16.5" x14ac:dyDescent="0.25">
      <c r="D158" s="53"/>
      <c r="E158" s="54"/>
      <c r="F158" s="54"/>
      <c r="G158" s="54"/>
      <c r="H158" s="54"/>
      <c r="I158" s="54"/>
      <c r="J158" s="55"/>
    </row>
    <row r="159" spans="4:10" s="56" customFormat="1" ht="16.5" x14ac:dyDescent="0.25">
      <c r="D159" s="53"/>
      <c r="E159" s="54"/>
      <c r="F159" s="54"/>
      <c r="G159" s="54"/>
      <c r="H159" s="54"/>
      <c r="I159" s="54"/>
      <c r="J159" s="55"/>
    </row>
    <row r="160" spans="4:10" s="56" customFormat="1" ht="16.5" x14ac:dyDescent="0.25">
      <c r="D160" s="53"/>
      <c r="E160" s="54"/>
      <c r="F160" s="54"/>
      <c r="G160" s="54"/>
      <c r="H160" s="54"/>
      <c r="I160" s="54"/>
      <c r="J160" s="55"/>
    </row>
    <row r="161" spans="4:10" s="56" customFormat="1" ht="16.5" x14ac:dyDescent="0.25">
      <c r="D161" s="53"/>
      <c r="E161" s="54"/>
      <c r="F161" s="54"/>
      <c r="G161" s="54"/>
      <c r="H161" s="54"/>
      <c r="I161" s="54"/>
      <c r="J161" s="55"/>
    </row>
    <row r="162" spans="4:10" s="56" customFormat="1" ht="16.5" x14ac:dyDescent="0.25">
      <c r="D162" s="53"/>
      <c r="E162" s="54"/>
      <c r="F162" s="54"/>
      <c r="G162" s="54"/>
      <c r="H162" s="54"/>
      <c r="I162" s="54"/>
      <c r="J162" s="55"/>
    </row>
    <row r="163" spans="4:10" s="56" customFormat="1" ht="16.5" x14ac:dyDescent="0.25">
      <c r="D163" s="53"/>
      <c r="E163" s="54"/>
      <c r="F163" s="54"/>
      <c r="G163" s="54"/>
      <c r="H163" s="54"/>
      <c r="I163" s="54"/>
      <c r="J163" s="55"/>
    </row>
    <row r="164" spans="4:10" s="56" customFormat="1" ht="16.5" x14ac:dyDescent="0.25">
      <c r="D164" s="53"/>
      <c r="E164" s="54"/>
      <c r="F164" s="54"/>
      <c r="G164" s="54"/>
      <c r="H164" s="54"/>
      <c r="I164" s="54"/>
      <c r="J164" s="55"/>
    </row>
    <row r="165" spans="4:10" s="56" customFormat="1" ht="16.5" x14ac:dyDescent="0.25">
      <c r="D165" s="53"/>
      <c r="E165" s="54"/>
      <c r="F165" s="54"/>
      <c r="G165" s="54"/>
      <c r="H165" s="54"/>
      <c r="I165" s="54"/>
      <c r="J165" s="55"/>
    </row>
    <row r="166" spans="4:10" s="56" customFormat="1" ht="16.5" x14ac:dyDescent="0.25">
      <c r="D166" s="53"/>
      <c r="E166" s="54"/>
      <c r="F166" s="54"/>
      <c r="G166" s="54"/>
      <c r="H166" s="54"/>
      <c r="I166" s="54"/>
      <c r="J166" s="55"/>
    </row>
    <row r="167" spans="4:10" s="56" customFormat="1" ht="16.5" x14ac:dyDescent="0.25">
      <c r="D167" s="53"/>
      <c r="E167" s="54"/>
      <c r="F167" s="54"/>
      <c r="G167" s="54"/>
      <c r="H167" s="54"/>
      <c r="I167" s="54"/>
      <c r="J167" s="55"/>
    </row>
    <row r="168" spans="4:10" s="56" customFormat="1" ht="16.5" x14ac:dyDescent="0.25">
      <c r="D168" s="53"/>
      <c r="E168" s="54"/>
      <c r="F168" s="54"/>
      <c r="G168" s="54"/>
      <c r="H168" s="54"/>
      <c r="I168" s="54"/>
      <c r="J168" s="55"/>
    </row>
    <row r="169" spans="4:10" s="56" customFormat="1" ht="16.5" x14ac:dyDescent="0.25">
      <c r="D169" s="53"/>
      <c r="E169" s="54"/>
      <c r="F169" s="54"/>
      <c r="G169" s="54"/>
      <c r="H169" s="54"/>
      <c r="I169" s="54"/>
      <c r="J169" s="55"/>
    </row>
    <row r="170" spans="4:10" s="56" customFormat="1" ht="16.5" x14ac:dyDescent="0.25">
      <c r="D170" s="53"/>
      <c r="E170" s="54"/>
      <c r="F170" s="54"/>
      <c r="G170" s="54"/>
      <c r="H170" s="54"/>
      <c r="I170" s="54"/>
      <c r="J170" s="55"/>
    </row>
    <row r="171" spans="4:10" s="56" customFormat="1" ht="16.5" x14ac:dyDescent="0.25">
      <c r="D171" s="53"/>
      <c r="E171" s="54"/>
      <c r="F171" s="54"/>
      <c r="G171" s="54"/>
      <c r="H171" s="54"/>
      <c r="I171" s="54"/>
      <c r="J171" s="55"/>
    </row>
    <row r="172" spans="4:10" s="56" customFormat="1" ht="16.5" x14ac:dyDescent="0.25">
      <c r="D172" s="53"/>
      <c r="E172" s="54"/>
      <c r="F172" s="54"/>
      <c r="G172" s="54"/>
      <c r="H172" s="54"/>
      <c r="I172" s="54"/>
      <c r="J172" s="55"/>
    </row>
    <row r="173" spans="4:10" s="56" customFormat="1" ht="16.5" x14ac:dyDescent="0.25">
      <c r="D173" s="53"/>
      <c r="E173" s="54"/>
      <c r="F173" s="54"/>
      <c r="G173" s="54"/>
      <c r="H173" s="54"/>
      <c r="I173" s="54"/>
      <c r="J173" s="55"/>
    </row>
    <row r="174" spans="4:10" s="56" customFormat="1" ht="16.5" x14ac:dyDescent="0.25">
      <c r="D174" s="53"/>
      <c r="E174" s="54"/>
      <c r="F174" s="54"/>
      <c r="G174" s="54"/>
      <c r="H174" s="54"/>
      <c r="I174" s="54"/>
      <c r="J174" s="55"/>
    </row>
    <row r="175" spans="4:10" s="56" customFormat="1" ht="16.5" x14ac:dyDescent="0.25">
      <c r="D175" s="53"/>
      <c r="E175" s="54"/>
      <c r="F175" s="54"/>
      <c r="G175" s="54"/>
      <c r="H175" s="54"/>
      <c r="I175" s="54"/>
      <c r="J175" s="55"/>
    </row>
    <row r="176" spans="4:10" s="56" customFormat="1" ht="16.5" x14ac:dyDescent="0.25">
      <c r="D176" s="53"/>
      <c r="E176" s="54"/>
      <c r="F176" s="54"/>
      <c r="G176" s="54"/>
      <c r="H176" s="54"/>
      <c r="I176" s="54"/>
      <c r="J176" s="55"/>
    </row>
  </sheetData>
  <sheetProtection password="CE3A" sheet="1" objects="1" scenarios="1"/>
  <mergeCells count="14">
    <mergeCell ref="B12:C12"/>
    <mergeCell ref="A2:B2"/>
    <mergeCell ref="A4:J4"/>
    <mergeCell ref="A6:C6"/>
    <mergeCell ref="B7:C7"/>
    <mergeCell ref="B9:C9"/>
    <mergeCell ref="B54:C54"/>
    <mergeCell ref="B56:C56"/>
    <mergeCell ref="B28:C28"/>
    <mergeCell ref="B31:C31"/>
    <mergeCell ref="B36:C36"/>
    <mergeCell ref="B38:C38"/>
    <mergeCell ref="B41:C41"/>
    <mergeCell ref="B52:C52"/>
  </mergeCells>
  <conditionalFormatting sqref="F62">
    <cfRule type="expression" dxfId="8" priority="9">
      <formula>$F$62&gt;$E$1</formula>
    </cfRule>
  </conditionalFormatting>
  <conditionalFormatting sqref="E62">
    <cfRule type="expression" dxfId="7" priority="8">
      <formula>$E$62&gt;$C$2</formula>
    </cfRule>
  </conditionalFormatting>
  <conditionalFormatting sqref="F63">
    <cfRule type="expression" dxfId="6" priority="7">
      <formula>$F$63&gt;$E$2</formula>
    </cfRule>
  </conditionalFormatting>
  <conditionalFormatting sqref="I62">
    <cfRule type="expression" dxfId="5" priority="6">
      <formula>$I$62&gt;$E$1</formula>
    </cfRule>
  </conditionalFormatting>
  <conditionalFormatting sqref="G62">
    <cfRule type="expression" dxfId="4" priority="5">
      <formula>$G$62&gt;$E$1</formula>
    </cfRule>
  </conditionalFormatting>
  <conditionalFormatting sqref="H62">
    <cfRule type="expression" dxfId="3" priority="4">
      <formula>$H$62&gt;$E$1</formula>
    </cfRule>
  </conditionalFormatting>
  <conditionalFormatting sqref="G63">
    <cfRule type="expression" dxfId="2" priority="3">
      <formula>$G$63&gt;$E$2</formula>
    </cfRule>
  </conditionalFormatting>
  <conditionalFormatting sqref="H63">
    <cfRule type="expression" dxfId="1" priority="2">
      <formula>$H$63&gt;$E$2</formula>
    </cfRule>
  </conditionalFormatting>
  <conditionalFormatting sqref="I63">
    <cfRule type="expression" dxfId="0" priority="1">
      <formula>$I$63&gt;$E$2</formula>
    </cfRule>
  </conditionalFormatting>
  <pageMargins left="0.2" right="0.2" top="0.25" bottom="1" header="0.3" footer="0.3"/>
  <pageSetup paperSize="5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workbookViewId="0">
      <selection activeCell="E17" sqref="E17"/>
    </sheetView>
  </sheetViews>
  <sheetFormatPr defaultColWidth="9.140625" defaultRowHeight="12.75" x14ac:dyDescent="0.2"/>
  <cols>
    <col min="1" max="1" width="15.140625" style="77" customWidth="1"/>
    <col min="2" max="2" width="31" style="77" hidden="1" customWidth="1"/>
    <col min="3" max="3" width="47.7109375" style="77" hidden="1" customWidth="1"/>
    <col min="4" max="4" width="9.85546875" style="77" hidden="1" customWidth="1"/>
    <col min="5" max="5" width="42.85546875" style="77" customWidth="1"/>
    <col min="6" max="6" width="40.7109375" style="77" customWidth="1"/>
    <col min="7" max="7" width="12.85546875" style="77" customWidth="1"/>
    <col min="8" max="8" width="13.7109375" style="77" customWidth="1"/>
    <col min="9" max="9" width="5.85546875" style="78" bestFit="1" customWidth="1"/>
    <col min="10" max="10" width="6" style="79" bestFit="1" customWidth="1"/>
    <col min="11" max="11" width="5.5703125" style="78" customWidth="1"/>
    <col min="12" max="12" width="6.7109375" style="79" bestFit="1" customWidth="1"/>
    <col min="13" max="13" width="5.85546875" style="78" customWidth="1"/>
    <col min="14" max="14" width="5.85546875" style="79" customWidth="1"/>
    <col min="15" max="15" width="5.85546875" style="78" customWidth="1"/>
    <col min="16" max="16" width="6.7109375" style="79" bestFit="1" customWidth="1"/>
    <col min="17" max="17" width="5.28515625" style="78" customWidth="1"/>
    <col min="18" max="18" width="5.28515625" style="79" customWidth="1"/>
    <col min="19" max="19" width="5.28515625" style="78" customWidth="1"/>
    <col min="20" max="20" width="6.7109375" style="79" bestFit="1" customWidth="1"/>
    <col min="21" max="21" width="5.42578125" style="78" customWidth="1"/>
    <col min="22" max="22" width="5.42578125" style="79" customWidth="1"/>
    <col min="23" max="23" width="5.42578125" style="78" customWidth="1"/>
    <col min="24" max="24" width="6.7109375" style="78" bestFit="1" customWidth="1"/>
    <col min="25" max="25" width="12.7109375" style="78" customWidth="1"/>
    <col min="26" max="26" width="20.42578125" style="78" customWidth="1"/>
    <col min="27" max="27" width="14.28515625" style="78" customWidth="1"/>
    <col min="28" max="28" width="8.5703125" style="78" bestFit="1" customWidth="1"/>
    <col min="29" max="29" width="16.140625" style="78" customWidth="1"/>
    <col min="30" max="30" width="17.7109375" style="78" customWidth="1"/>
    <col min="31" max="31" width="13.42578125" style="78" customWidth="1"/>
    <col min="32" max="32" width="8.5703125" style="78" customWidth="1"/>
    <col min="33" max="33" width="13.28515625" style="78" customWidth="1"/>
    <col min="34" max="34" width="11.85546875" style="79" customWidth="1"/>
    <col min="35" max="35" width="12.7109375" style="78" customWidth="1"/>
    <col min="36" max="36" width="9.140625" style="79" customWidth="1"/>
    <col min="37" max="37" width="9.140625" style="78" customWidth="1"/>
    <col min="38" max="38" width="9.140625" style="79" customWidth="1"/>
    <col min="39" max="39" width="9.140625" style="78" customWidth="1"/>
    <col min="40" max="41" width="8.140625" style="78" customWidth="1"/>
    <col min="42" max="42" width="8.140625" style="79" customWidth="1"/>
    <col min="43" max="43" width="8.140625" style="78" customWidth="1"/>
    <col min="44" max="44" width="6.85546875" style="79" customWidth="1"/>
    <col min="45" max="45" width="6.85546875" style="78" customWidth="1"/>
    <col min="46" max="46" width="6.85546875" style="79" customWidth="1"/>
    <col min="47" max="47" width="6.85546875" style="78" customWidth="1"/>
    <col min="48" max="48" width="7.28515625" style="79" customWidth="1"/>
    <col min="49" max="49" width="7.28515625" style="78" customWidth="1"/>
    <col min="50" max="50" width="7.28515625" style="79" customWidth="1"/>
    <col min="51" max="51" width="7.28515625" style="77" customWidth="1"/>
    <col min="52" max="52" width="17.140625" style="80" customWidth="1"/>
    <col min="53" max="53" width="14.5703125" style="77" customWidth="1"/>
    <col min="54" max="54" width="14.7109375" style="77" customWidth="1"/>
    <col min="55" max="56" width="16.7109375" style="77" customWidth="1"/>
    <col min="57" max="60" width="7.7109375" style="77" customWidth="1"/>
    <col min="61" max="64" width="7" style="77" customWidth="1"/>
    <col min="65" max="68" width="7.140625" style="77" customWidth="1"/>
    <col min="69" max="72" width="7" style="77" customWidth="1"/>
    <col min="73" max="73" width="13.42578125" style="80" customWidth="1"/>
    <col min="74" max="78" width="9.140625" style="80"/>
    <col min="79" max="88" width="9.140625" style="77"/>
    <col min="89" max="16384" width="9.140625" style="134"/>
  </cols>
  <sheetData>
    <row r="1" spans="1:88" s="81" customFormat="1" ht="13.5" customHeight="1" x14ac:dyDescent="0.2">
      <c r="A1" s="75" t="s">
        <v>138</v>
      </c>
      <c r="B1" s="75"/>
      <c r="C1" s="76"/>
      <c r="D1" s="77"/>
      <c r="E1" s="77"/>
      <c r="F1" s="77"/>
      <c r="G1" s="77"/>
      <c r="H1" s="77"/>
      <c r="I1" s="78"/>
      <c r="J1" s="79"/>
      <c r="K1" s="78"/>
      <c r="L1" s="79"/>
      <c r="M1" s="78"/>
      <c r="N1" s="79"/>
      <c r="O1" s="78"/>
      <c r="P1" s="79"/>
      <c r="Q1" s="78"/>
      <c r="R1" s="79"/>
      <c r="S1" s="78"/>
      <c r="T1" s="79"/>
      <c r="U1" s="78"/>
      <c r="V1" s="79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9"/>
      <c r="AI1" s="78"/>
      <c r="AJ1" s="79"/>
      <c r="AK1" s="78"/>
      <c r="AL1" s="79"/>
      <c r="AM1" s="78"/>
      <c r="AN1" s="78"/>
      <c r="AO1" s="78"/>
      <c r="AP1" s="79"/>
      <c r="AQ1" s="78"/>
      <c r="AR1" s="79"/>
      <c r="AS1" s="78"/>
      <c r="AT1" s="79"/>
      <c r="AU1" s="78"/>
      <c r="AV1" s="79"/>
      <c r="AW1" s="78"/>
      <c r="AX1" s="79"/>
      <c r="AY1" s="77"/>
      <c r="AZ1" s="80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80"/>
      <c r="BV1" s="80"/>
      <c r="BW1" s="80"/>
      <c r="BX1" s="80"/>
      <c r="BY1" s="80"/>
      <c r="BZ1" s="80"/>
      <c r="CA1" s="77"/>
      <c r="CB1" s="77"/>
      <c r="CC1" s="77"/>
      <c r="CD1" s="77"/>
      <c r="CE1" s="77"/>
      <c r="CF1" s="77"/>
      <c r="CG1" s="77"/>
      <c r="CH1" s="77"/>
      <c r="CI1" s="77"/>
      <c r="CJ1" s="77"/>
    </row>
    <row r="2" spans="1:88" s="81" customFormat="1" ht="13.5" customHeight="1" x14ac:dyDescent="0.2">
      <c r="A2" s="82" t="s">
        <v>3</v>
      </c>
      <c r="B2" s="83"/>
      <c r="C2" s="83"/>
      <c r="D2" s="77"/>
      <c r="E2" s="77"/>
      <c r="F2" s="77"/>
      <c r="G2" s="77"/>
      <c r="H2" s="77"/>
      <c r="I2" s="78"/>
      <c r="J2" s="79"/>
      <c r="K2" s="78"/>
      <c r="L2" s="79"/>
      <c r="M2" s="78"/>
      <c r="N2" s="79"/>
      <c r="O2" s="78"/>
      <c r="P2" s="79"/>
      <c r="Q2" s="78"/>
      <c r="R2" s="79"/>
      <c r="S2" s="78"/>
      <c r="T2" s="79"/>
      <c r="U2" s="78"/>
      <c r="V2" s="79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9"/>
      <c r="AI2" s="78"/>
      <c r="AJ2" s="79"/>
      <c r="AK2" s="78"/>
      <c r="AL2" s="79"/>
      <c r="AM2" s="78"/>
      <c r="AN2" s="78"/>
      <c r="AO2" s="78"/>
      <c r="AP2" s="79"/>
      <c r="AQ2" s="78"/>
      <c r="AR2" s="79"/>
      <c r="AS2" s="78"/>
      <c r="AT2" s="79"/>
      <c r="AU2" s="78"/>
      <c r="AV2" s="79"/>
      <c r="AW2" s="78"/>
      <c r="AX2" s="79"/>
      <c r="AY2" s="77"/>
      <c r="AZ2" s="80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80"/>
      <c r="BV2" s="80"/>
      <c r="BW2" s="80"/>
      <c r="BX2" s="80"/>
      <c r="BY2" s="80"/>
      <c r="BZ2" s="80"/>
      <c r="CA2" s="77"/>
      <c r="CB2" s="77"/>
      <c r="CC2" s="77"/>
      <c r="CD2" s="77"/>
      <c r="CE2" s="77"/>
      <c r="CF2" s="77"/>
      <c r="CG2" s="77"/>
      <c r="CH2" s="77"/>
      <c r="CI2" s="77"/>
      <c r="CJ2" s="77"/>
    </row>
    <row r="3" spans="1:88" s="81" customFormat="1" ht="13.5" customHeight="1" x14ac:dyDescent="0.2">
      <c r="A3" s="75" t="s">
        <v>188</v>
      </c>
      <c r="B3" s="84"/>
      <c r="C3" s="75"/>
      <c r="D3" s="85"/>
      <c r="E3" s="85">
        <f>VLOOKUP(B4,'NEP SHS 2019'!A2:D18,3,0)</f>
        <v>314916</v>
      </c>
      <c r="F3" s="86"/>
      <c r="G3" s="86"/>
      <c r="H3" s="86"/>
      <c r="I3" s="182"/>
      <c r="J3" s="182"/>
      <c r="K3" s="182"/>
      <c r="L3" s="79"/>
      <c r="M3" s="78"/>
      <c r="N3" s="79"/>
      <c r="O3" s="78"/>
      <c r="P3" s="79"/>
      <c r="Q3" s="78"/>
      <c r="R3" s="79"/>
      <c r="S3" s="78"/>
      <c r="T3" s="79"/>
      <c r="U3" s="78"/>
      <c r="V3" s="79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78"/>
      <c r="AJ3" s="79"/>
      <c r="AK3" s="78"/>
      <c r="AL3" s="79"/>
      <c r="AM3" s="78"/>
      <c r="AN3" s="78"/>
      <c r="AO3" s="78"/>
      <c r="AP3" s="79"/>
      <c r="AQ3" s="78"/>
      <c r="AR3" s="79"/>
      <c r="AS3" s="78"/>
      <c r="AT3" s="79"/>
      <c r="AU3" s="78"/>
      <c r="AV3" s="79"/>
      <c r="AW3" s="78"/>
      <c r="AX3" s="79"/>
      <c r="AY3" s="77"/>
      <c r="AZ3" s="80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80"/>
      <c r="BV3" s="80"/>
      <c r="BW3" s="80"/>
      <c r="BX3" s="80"/>
      <c r="BY3" s="80"/>
      <c r="BZ3" s="80"/>
      <c r="CA3" s="77"/>
      <c r="CB3" s="77"/>
      <c r="CC3" s="77"/>
      <c r="CD3" s="77"/>
      <c r="CE3" s="77"/>
      <c r="CF3" s="77"/>
      <c r="CG3" s="77"/>
      <c r="CH3" s="77"/>
      <c r="CI3" s="77"/>
      <c r="CJ3" s="77"/>
    </row>
    <row r="4" spans="1:88" s="81" customFormat="1" ht="13.5" customHeight="1" x14ac:dyDescent="0.2">
      <c r="A4" s="75" t="s">
        <v>189</v>
      </c>
      <c r="B4" s="183" t="str">
        <f>'SOB SHS 2019'!B11</f>
        <v>Malaybalay City NHS</v>
      </c>
      <c r="C4" s="183"/>
      <c r="D4" s="183"/>
      <c r="E4" s="183"/>
      <c r="F4" s="77"/>
      <c r="G4" s="77"/>
      <c r="H4" s="77"/>
      <c r="I4" s="78"/>
      <c r="J4" s="79"/>
      <c r="K4" s="78"/>
      <c r="L4" s="79"/>
      <c r="M4" s="78"/>
      <c r="N4" s="79"/>
      <c r="O4" s="78"/>
      <c r="P4" s="79"/>
      <c r="Q4" s="78"/>
      <c r="R4" s="79"/>
      <c r="S4" s="78"/>
      <c r="T4" s="79"/>
      <c r="U4" s="78"/>
      <c r="V4" s="79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78"/>
      <c r="AJ4" s="79"/>
      <c r="AK4" s="78"/>
      <c r="AL4" s="79"/>
      <c r="AM4" s="78"/>
      <c r="AN4" s="78"/>
      <c r="AO4" s="78"/>
      <c r="AP4" s="79"/>
      <c r="AQ4" s="78"/>
      <c r="AR4" s="79"/>
      <c r="AS4" s="78"/>
      <c r="AT4" s="79"/>
      <c r="AU4" s="78"/>
      <c r="AV4" s="79"/>
      <c r="AW4" s="78"/>
      <c r="AX4" s="79"/>
      <c r="AY4" s="77"/>
      <c r="AZ4" s="80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80"/>
      <c r="BV4" s="80"/>
      <c r="BW4" s="80"/>
      <c r="BX4" s="80"/>
      <c r="BY4" s="80"/>
      <c r="BZ4" s="80"/>
      <c r="CA4" s="77"/>
      <c r="CB4" s="77"/>
      <c r="CC4" s="77"/>
      <c r="CD4" s="77"/>
      <c r="CE4" s="77"/>
      <c r="CF4" s="77"/>
      <c r="CG4" s="77"/>
      <c r="CH4" s="77"/>
      <c r="CI4" s="77"/>
      <c r="CJ4" s="77"/>
    </row>
    <row r="5" spans="1:88" s="81" customFormat="1" ht="13.5" customHeight="1" x14ac:dyDescent="0.2">
      <c r="A5" s="75" t="s">
        <v>190</v>
      </c>
      <c r="B5" s="87">
        <v>2019</v>
      </c>
      <c r="C5" s="87"/>
      <c r="D5" s="85"/>
      <c r="E5" s="85">
        <v>2019</v>
      </c>
      <c r="F5" s="77"/>
      <c r="G5" s="77"/>
      <c r="H5" s="77"/>
      <c r="I5" s="78"/>
      <c r="J5" s="79"/>
      <c r="K5" s="78"/>
      <c r="L5" s="79"/>
      <c r="M5" s="78"/>
      <c r="N5" s="79"/>
      <c r="O5" s="78"/>
      <c r="P5" s="79"/>
      <c r="Q5" s="78"/>
      <c r="R5" s="79"/>
      <c r="S5" s="78"/>
      <c r="T5" s="79"/>
      <c r="U5" s="78"/>
      <c r="V5" s="79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78"/>
      <c r="AJ5" s="79"/>
      <c r="AK5" s="78"/>
      <c r="AL5" s="79"/>
      <c r="AM5" s="78"/>
      <c r="AN5" s="78"/>
      <c r="AO5" s="78"/>
      <c r="AP5" s="79"/>
      <c r="AQ5" s="78"/>
      <c r="AR5" s="79"/>
      <c r="AS5" s="78"/>
      <c r="AT5" s="79"/>
      <c r="AU5" s="78"/>
      <c r="AV5" s="79"/>
      <c r="AW5" s="78"/>
      <c r="AX5" s="79"/>
      <c r="AY5" s="77"/>
      <c r="AZ5" s="80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80"/>
      <c r="BV5" s="80"/>
      <c r="BW5" s="80"/>
      <c r="BX5" s="80"/>
      <c r="BY5" s="80"/>
      <c r="BZ5" s="80"/>
      <c r="CA5" s="77"/>
      <c r="CB5" s="77"/>
      <c r="CC5" s="77"/>
      <c r="CD5" s="77"/>
      <c r="CE5" s="77"/>
      <c r="CF5" s="77"/>
      <c r="CG5" s="77"/>
      <c r="CH5" s="77"/>
      <c r="CI5" s="77"/>
      <c r="CJ5" s="77"/>
    </row>
    <row r="6" spans="1:88" s="81" customFormat="1" ht="13.5" customHeight="1" x14ac:dyDescent="0.2">
      <c r="A6" s="88"/>
      <c r="B6" s="88"/>
      <c r="C6" s="77"/>
      <c r="D6" s="85"/>
      <c r="E6" s="85"/>
      <c r="F6" s="89"/>
      <c r="G6" s="89"/>
      <c r="H6" s="89"/>
      <c r="I6" s="78"/>
      <c r="J6" s="79"/>
      <c r="K6" s="78"/>
      <c r="L6" s="79"/>
      <c r="M6" s="78"/>
      <c r="N6" s="79"/>
      <c r="O6" s="78"/>
      <c r="P6" s="79"/>
      <c r="Q6" s="78"/>
      <c r="R6" s="79"/>
      <c r="S6" s="78"/>
      <c r="T6" s="79"/>
      <c r="U6" s="78"/>
      <c r="V6" s="79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9"/>
      <c r="AI6" s="78"/>
      <c r="AJ6" s="79"/>
      <c r="AK6" s="78"/>
      <c r="AL6" s="79"/>
      <c r="AM6" s="78"/>
      <c r="AN6" s="78"/>
      <c r="AO6" s="78"/>
      <c r="AP6" s="79"/>
      <c r="AQ6" s="78"/>
      <c r="AR6" s="79"/>
      <c r="AS6" s="78"/>
      <c r="AT6" s="79"/>
      <c r="AU6" s="78"/>
      <c r="AV6" s="79"/>
      <c r="AW6" s="78"/>
      <c r="AX6" s="79"/>
      <c r="AY6" s="77"/>
      <c r="AZ6" s="80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80"/>
      <c r="BV6" s="80"/>
      <c r="BW6" s="80"/>
      <c r="BX6" s="80"/>
      <c r="BY6" s="80"/>
      <c r="BZ6" s="80"/>
      <c r="CA6" s="77"/>
      <c r="CB6" s="77"/>
      <c r="CC6" s="77"/>
      <c r="CD6" s="77"/>
      <c r="CE6" s="77"/>
      <c r="CF6" s="77"/>
      <c r="CG6" s="77"/>
      <c r="CH6" s="77"/>
      <c r="CI6" s="77"/>
      <c r="CJ6" s="77"/>
    </row>
    <row r="7" spans="1:88" s="81" customFormat="1" ht="13.5" customHeight="1" x14ac:dyDescent="0.2">
      <c r="A7" s="75" t="str">
        <f>CONCATENATE("FY ",B5," PHYSICAL PLAN / FINANCIAL OBLIGATION / MONTHLY DISBURSEMENT PROGRAM")</f>
        <v>FY 2019 PHYSICAL PLAN / FINANCIAL OBLIGATION / MONTHLY DISBURSEMENT PROGRAM</v>
      </c>
      <c r="B7" s="75"/>
      <c r="C7" s="77"/>
      <c r="D7" s="85"/>
      <c r="E7" s="85"/>
      <c r="F7" s="89"/>
      <c r="G7" s="89"/>
      <c r="H7" s="89"/>
      <c r="I7" s="78"/>
      <c r="J7" s="79"/>
      <c r="K7" s="78"/>
      <c r="L7" s="79"/>
      <c r="M7" s="78"/>
      <c r="N7" s="79"/>
      <c r="O7" s="78"/>
      <c r="P7" s="79"/>
      <c r="Q7" s="78"/>
      <c r="R7" s="79"/>
      <c r="S7" s="78"/>
      <c r="T7" s="79"/>
      <c r="U7" s="78"/>
      <c r="V7" s="79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9"/>
      <c r="AI7" s="78"/>
      <c r="AJ7" s="79"/>
      <c r="AK7" s="78"/>
      <c r="AL7" s="79"/>
      <c r="AM7" s="78"/>
      <c r="AN7" s="78"/>
      <c r="AO7" s="78"/>
      <c r="AP7" s="79"/>
      <c r="AQ7" s="78"/>
      <c r="AR7" s="79"/>
      <c r="AS7" s="78"/>
      <c r="AT7" s="79"/>
      <c r="AU7" s="78"/>
      <c r="AV7" s="79"/>
      <c r="AW7" s="78"/>
      <c r="AX7" s="79"/>
      <c r="AY7" s="77"/>
      <c r="AZ7" s="80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80"/>
      <c r="BV7" s="80"/>
      <c r="BW7" s="80"/>
      <c r="BX7" s="80"/>
      <c r="BY7" s="80"/>
      <c r="BZ7" s="80"/>
      <c r="CA7" s="77"/>
      <c r="CB7" s="77"/>
      <c r="CC7" s="77"/>
      <c r="CD7" s="77"/>
      <c r="CE7" s="77"/>
      <c r="CF7" s="77"/>
      <c r="CG7" s="77"/>
      <c r="CH7" s="77"/>
      <c r="CI7" s="77"/>
      <c r="CJ7" s="77"/>
    </row>
    <row r="8" spans="1:88" s="81" customFormat="1" ht="13.5" customHeight="1" x14ac:dyDescent="0.2">
      <c r="A8" s="77"/>
      <c r="B8" s="77"/>
      <c r="C8" s="77"/>
      <c r="D8" s="77"/>
      <c r="E8" s="77"/>
      <c r="F8" s="77"/>
      <c r="G8" s="77"/>
      <c r="H8" s="77"/>
      <c r="I8" s="78"/>
      <c r="J8" s="79"/>
      <c r="K8" s="78"/>
      <c r="L8" s="79"/>
      <c r="M8" s="78"/>
      <c r="N8" s="79"/>
      <c r="O8" s="78"/>
      <c r="P8" s="79"/>
      <c r="Q8" s="78"/>
      <c r="R8" s="79"/>
      <c r="S8" s="78"/>
      <c r="T8" s="79"/>
      <c r="U8" s="78"/>
      <c r="V8" s="79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9"/>
      <c r="AI8" s="78"/>
      <c r="AJ8" s="79"/>
      <c r="AK8" s="78"/>
      <c r="AL8" s="79"/>
      <c r="AM8" s="78"/>
      <c r="AN8" s="78"/>
      <c r="AO8" s="78"/>
      <c r="AP8" s="79"/>
      <c r="AQ8" s="78"/>
      <c r="AR8" s="79"/>
      <c r="AS8" s="78"/>
      <c r="AT8" s="79"/>
      <c r="AU8" s="78"/>
      <c r="AV8" s="79"/>
      <c r="AW8" s="78"/>
      <c r="AX8" s="79"/>
      <c r="AY8" s="77"/>
      <c r="AZ8" s="80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80"/>
      <c r="BV8" s="80"/>
      <c r="BW8" s="80"/>
      <c r="BX8" s="80"/>
      <c r="BY8" s="80"/>
      <c r="BZ8" s="80"/>
      <c r="CA8" s="77"/>
      <c r="CB8" s="77"/>
      <c r="CC8" s="77"/>
      <c r="CD8" s="77"/>
      <c r="CE8" s="77"/>
      <c r="CF8" s="77"/>
      <c r="CG8" s="77"/>
      <c r="CH8" s="77"/>
      <c r="CI8" s="77"/>
      <c r="CJ8" s="77"/>
    </row>
    <row r="9" spans="1:88" s="81" customFormat="1" ht="13.5" customHeight="1" x14ac:dyDescent="0.2">
      <c r="A9" s="154" t="s">
        <v>139</v>
      </c>
      <c r="B9" s="174" t="s">
        <v>140</v>
      </c>
      <c r="C9" s="174" t="s">
        <v>141</v>
      </c>
      <c r="D9" s="154" t="s">
        <v>142</v>
      </c>
      <c r="E9" s="174" t="s">
        <v>143</v>
      </c>
      <c r="F9" s="174" t="s">
        <v>144</v>
      </c>
      <c r="G9" s="174" t="str">
        <f>CONCATENATE(B5-1," Accomplishments")</f>
        <v>2018 Accomplishments</v>
      </c>
      <c r="H9" s="174"/>
      <c r="I9" s="171" t="str">
        <f>CONCATENATE("FY ",B5," PHYSICAL TARGET")</f>
        <v>FY 2019 PHYSICAL TARGET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4" t="s">
        <v>145</v>
      </c>
      <c r="AA9" s="174"/>
      <c r="AB9" s="174"/>
      <c r="AC9" s="179" t="s">
        <v>146</v>
      </c>
      <c r="AD9" s="154" t="s">
        <v>147</v>
      </c>
      <c r="AE9" s="174" t="s">
        <v>148</v>
      </c>
      <c r="AF9" s="174" t="str">
        <f>CONCATENATE("FY ",B5-1," Obligation")</f>
        <v>FY 2018 Obligation</v>
      </c>
      <c r="AG9" s="155"/>
      <c r="AH9" s="155"/>
      <c r="AI9" s="171" t="str">
        <f>CONCATENATE("FY ",B5," OBLIGATION PROGRAM")</f>
        <v>FY 2019 OBLIGATION PROGRAM</v>
      </c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4" t="s">
        <v>149</v>
      </c>
      <c r="BA9" s="154" t="s">
        <v>150</v>
      </c>
      <c r="BB9" s="154" t="s">
        <v>151</v>
      </c>
      <c r="BC9" s="154" t="s">
        <v>152</v>
      </c>
      <c r="BD9" s="171" t="str">
        <f>CONCATENATE("FY ",B5," MONTHLY DISBURSEMENT PROGRAM")</f>
        <v>FY 2019 MONTHLY DISBURSEMENT PROGRAM</v>
      </c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5" t="s">
        <v>153</v>
      </c>
      <c r="BV9" s="80"/>
      <c r="BW9" s="80"/>
      <c r="BX9" s="80"/>
      <c r="BY9" s="80"/>
      <c r="BZ9" s="80"/>
      <c r="CA9" s="77"/>
      <c r="CB9" s="77"/>
      <c r="CC9" s="77"/>
      <c r="CD9" s="77"/>
      <c r="CE9" s="77"/>
      <c r="CF9" s="77"/>
      <c r="CG9" s="77"/>
      <c r="CH9" s="77"/>
      <c r="CI9" s="77"/>
      <c r="CJ9" s="77"/>
    </row>
    <row r="10" spans="1:88" s="81" customFormat="1" ht="13.5" customHeight="1" x14ac:dyDescent="0.2">
      <c r="A10" s="154"/>
      <c r="B10" s="174"/>
      <c r="C10" s="174"/>
      <c r="D10" s="154"/>
      <c r="E10" s="174"/>
      <c r="F10" s="174"/>
      <c r="G10" s="174"/>
      <c r="H10" s="174"/>
      <c r="I10" s="172" t="s">
        <v>154</v>
      </c>
      <c r="J10" s="172"/>
      <c r="K10" s="172"/>
      <c r="L10" s="172"/>
      <c r="M10" s="172" t="s">
        <v>155</v>
      </c>
      <c r="N10" s="172"/>
      <c r="O10" s="172"/>
      <c r="P10" s="172"/>
      <c r="Q10" s="172" t="s">
        <v>156</v>
      </c>
      <c r="R10" s="172"/>
      <c r="S10" s="172"/>
      <c r="T10" s="172"/>
      <c r="U10" s="172" t="s">
        <v>157</v>
      </c>
      <c r="V10" s="172"/>
      <c r="W10" s="172"/>
      <c r="X10" s="172"/>
      <c r="Y10" s="173" t="s">
        <v>158</v>
      </c>
      <c r="Z10" s="154" t="s">
        <v>159</v>
      </c>
      <c r="AA10" s="154" t="str">
        <f>CONCATENATE("Fiscal Year FY ",B5-1,"/",B5)</f>
        <v>Fiscal Year FY 2018/2019</v>
      </c>
      <c r="AB10" s="174" t="s">
        <v>160</v>
      </c>
      <c r="AC10" s="180"/>
      <c r="AD10" s="154"/>
      <c r="AE10" s="174"/>
      <c r="AF10" s="155"/>
      <c r="AG10" s="155"/>
      <c r="AH10" s="155"/>
      <c r="AI10" s="154" t="s">
        <v>161</v>
      </c>
      <c r="AJ10" s="171" t="s">
        <v>154</v>
      </c>
      <c r="AK10" s="171"/>
      <c r="AL10" s="171"/>
      <c r="AM10" s="171"/>
      <c r="AN10" s="171" t="s">
        <v>155</v>
      </c>
      <c r="AO10" s="171"/>
      <c r="AP10" s="171"/>
      <c r="AQ10" s="171"/>
      <c r="AR10" s="171" t="s">
        <v>156</v>
      </c>
      <c r="AS10" s="171"/>
      <c r="AT10" s="171"/>
      <c r="AU10" s="171"/>
      <c r="AV10" s="171" t="s">
        <v>157</v>
      </c>
      <c r="AW10" s="171"/>
      <c r="AX10" s="171"/>
      <c r="AY10" s="171"/>
      <c r="AZ10" s="174"/>
      <c r="BA10" s="154"/>
      <c r="BB10" s="154"/>
      <c r="BC10" s="154"/>
      <c r="BD10" s="154" t="s">
        <v>162</v>
      </c>
      <c r="BE10" s="171" t="s">
        <v>154</v>
      </c>
      <c r="BF10" s="171"/>
      <c r="BG10" s="171"/>
      <c r="BH10" s="171"/>
      <c r="BI10" s="171" t="s">
        <v>155</v>
      </c>
      <c r="BJ10" s="171"/>
      <c r="BK10" s="171"/>
      <c r="BL10" s="171"/>
      <c r="BM10" s="171" t="s">
        <v>156</v>
      </c>
      <c r="BN10" s="171"/>
      <c r="BO10" s="171"/>
      <c r="BP10" s="171"/>
      <c r="BQ10" s="171" t="s">
        <v>157</v>
      </c>
      <c r="BR10" s="171"/>
      <c r="BS10" s="171"/>
      <c r="BT10" s="171"/>
      <c r="BU10" s="176"/>
      <c r="BV10" s="80"/>
      <c r="BW10" s="80"/>
      <c r="BX10" s="80"/>
      <c r="BY10" s="80"/>
      <c r="BZ10" s="80"/>
      <c r="CA10" s="77"/>
      <c r="CB10" s="77"/>
      <c r="CC10" s="77"/>
      <c r="CD10" s="77"/>
      <c r="CE10" s="77"/>
      <c r="CF10" s="77"/>
      <c r="CG10" s="77"/>
      <c r="CH10" s="77"/>
      <c r="CI10" s="77"/>
      <c r="CJ10" s="77"/>
    </row>
    <row r="11" spans="1:88" s="81" customFormat="1" ht="24.75" customHeight="1" x14ac:dyDescent="0.2">
      <c r="A11" s="154"/>
      <c r="B11" s="174"/>
      <c r="C11" s="174"/>
      <c r="D11" s="154"/>
      <c r="E11" s="174"/>
      <c r="F11" s="174"/>
      <c r="G11" s="90" t="s">
        <v>163</v>
      </c>
      <c r="H11" s="90" t="s">
        <v>164</v>
      </c>
      <c r="I11" s="91" t="s">
        <v>165</v>
      </c>
      <c r="J11" s="91" t="s">
        <v>166</v>
      </c>
      <c r="K11" s="91" t="s">
        <v>167</v>
      </c>
      <c r="L11" s="92" t="s">
        <v>168</v>
      </c>
      <c r="M11" s="91" t="s">
        <v>169</v>
      </c>
      <c r="N11" s="91" t="s">
        <v>170</v>
      </c>
      <c r="O11" s="91" t="s">
        <v>171</v>
      </c>
      <c r="P11" s="92" t="s">
        <v>168</v>
      </c>
      <c r="Q11" s="91" t="s">
        <v>172</v>
      </c>
      <c r="R11" s="91" t="s">
        <v>173</v>
      </c>
      <c r="S11" s="91" t="s">
        <v>174</v>
      </c>
      <c r="T11" s="92" t="s">
        <v>168</v>
      </c>
      <c r="U11" s="91" t="s">
        <v>175</v>
      </c>
      <c r="V11" s="91" t="s">
        <v>176</v>
      </c>
      <c r="W11" s="91" t="s">
        <v>177</v>
      </c>
      <c r="X11" s="92" t="s">
        <v>168</v>
      </c>
      <c r="Y11" s="173"/>
      <c r="Z11" s="154"/>
      <c r="AA11" s="154"/>
      <c r="AB11" s="174"/>
      <c r="AC11" s="181"/>
      <c r="AD11" s="154"/>
      <c r="AE11" s="174"/>
      <c r="AF11" s="93" t="s">
        <v>168</v>
      </c>
      <c r="AG11" s="90" t="s">
        <v>163</v>
      </c>
      <c r="AH11" s="90" t="s">
        <v>164</v>
      </c>
      <c r="AI11" s="178"/>
      <c r="AJ11" s="91" t="s">
        <v>165</v>
      </c>
      <c r="AK11" s="91" t="s">
        <v>166</v>
      </c>
      <c r="AL11" s="91" t="s">
        <v>167</v>
      </c>
      <c r="AM11" s="92" t="s">
        <v>168</v>
      </c>
      <c r="AN11" s="91" t="s">
        <v>169</v>
      </c>
      <c r="AO11" s="91" t="s">
        <v>170</v>
      </c>
      <c r="AP11" s="91" t="s">
        <v>171</v>
      </c>
      <c r="AQ11" s="92" t="s">
        <v>168</v>
      </c>
      <c r="AR11" s="91" t="s">
        <v>172</v>
      </c>
      <c r="AS11" s="91" t="s">
        <v>173</v>
      </c>
      <c r="AT11" s="91" t="s">
        <v>174</v>
      </c>
      <c r="AU11" s="92" t="s">
        <v>168</v>
      </c>
      <c r="AV11" s="91" t="s">
        <v>175</v>
      </c>
      <c r="AW11" s="91" t="s">
        <v>176</v>
      </c>
      <c r="AX11" s="91" t="s">
        <v>177</v>
      </c>
      <c r="AY11" s="92" t="s">
        <v>168</v>
      </c>
      <c r="AZ11" s="174"/>
      <c r="BA11" s="154"/>
      <c r="BB11" s="154"/>
      <c r="BC11" s="154"/>
      <c r="BD11" s="154"/>
      <c r="BE11" s="91" t="s">
        <v>165</v>
      </c>
      <c r="BF11" s="91" t="s">
        <v>166</v>
      </c>
      <c r="BG11" s="91" t="s">
        <v>167</v>
      </c>
      <c r="BH11" s="92" t="s">
        <v>168</v>
      </c>
      <c r="BI11" s="91" t="s">
        <v>169</v>
      </c>
      <c r="BJ11" s="91" t="s">
        <v>170</v>
      </c>
      <c r="BK11" s="91" t="s">
        <v>171</v>
      </c>
      <c r="BL11" s="92" t="s">
        <v>168</v>
      </c>
      <c r="BM11" s="91" t="s">
        <v>172</v>
      </c>
      <c r="BN11" s="94" t="s">
        <v>173</v>
      </c>
      <c r="BO11" s="94" t="s">
        <v>174</v>
      </c>
      <c r="BP11" s="95" t="s">
        <v>168</v>
      </c>
      <c r="BQ11" s="94" t="s">
        <v>175</v>
      </c>
      <c r="BR11" s="94" t="s">
        <v>176</v>
      </c>
      <c r="BS11" s="94" t="s">
        <v>177</v>
      </c>
      <c r="BT11" s="92" t="s">
        <v>168</v>
      </c>
      <c r="BU11" s="177"/>
      <c r="BV11" s="80"/>
      <c r="BW11" s="80"/>
      <c r="BX11" s="80"/>
      <c r="BY11" s="80"/>
      <c r="BZ11" s="80"/>
      <c r="CA11" s="77"/>
      <c r="CB11" s="77"/>
      <c r="CC11" s="77"/>
      <c r="CD11" s="77"/>
      <c r="CE11" s="77"/>
      <c r="CF11" s="77"/>
      <c r="CG11" s="77"/>
      <c r="CH11" s="77"/>
      <c r="CI11" s="77"/>
      <c r="CJ11" s="77"/>
    </row>
    <row r="12" spans="1:88" s="81" customFormat="1" ht="13.5" customHeight="1" x14ac:dyDescent="0.2">
      <c r="A12" s="151" t="s">
        <v>187</v>
      </c>
      <c r="B12" s="152"/>
      <c r="C12" s="153"/>
      <c r="D12" s="154"/>
      <c r="E12" s="155"/>
      <c r="F12" s="156"/>
      <c r="G12" s="157"/>
      <c r="H12" s="157"/>
      <c r="I12" s="158"/>
      <c r="J12" s="158"/>
      <c r="K12" s="158"/>
      <c r="L12" s="159"/>
      <c r="M12" s="158"/>
      <c r="N12" s="158"/>
      <c r="O12" s="158"/>
      <c r="P12" s="159"/>
      <c r="Q12" s="158"/>
      <c r="R12" s="158"/>
      <c r="S12" s="158"/>
      <c r="T12" s="159"/>
      <c r="U12" s="158"/>
      <c r="V12" s="158"/>
      <c r="W12" s="158"/>
      <c r="X12" s="159"/>
      <c r="Y12" s="159"/>
      <c r="Z12" s="154"/>
      <c r="AA12" s="154"/>
      <c r="AB12" s="160"/>
      <c r="AC12" s="161"/>
      <c r="AD12" s="162"/>
      <c r="AE12" s="160"/>
      <c r="AF12" s="163"/>
      <c r="AG12" s="164"/>
      <c r="AH12" s="164"/>
      <c r="AI12" s="163"/>
      <c r="AJ12" s="164"/>
      <c r="AK12" s="164"/>
      <c r="AL12" s="164"/>
      <c r="AM12" s="163"/>
      <c r="AN12" s="164"/>
      <c r="AO12" s="164"/>
      <c r="AP12" s="164"/>
      <c r="AQ12" s="163"/>
      <c r="AR12" s="164"/>
      <c r="AS12" s="164"/>
      <c r="AT12" s="164"/>
      <c r="AU12" s="165"/>
      <c r="AV12" s="164"/>
      <c r="AW12" s="164"/>
      <c r="AX12" s="164"/>
      <c r="AY12" s="163"/>
      <c r="AZ12" s="166"/>
      <c r="BA12" s="163"/>
      <c r="BB12" s="163"/>
      <c r="BC12" s="163"/>
      <c r="BD12" s="163"/>
      <c r="BE12" s="164"/>
      <c r="BF12" s="164"/>
      <c r="BG12" s="164"/>
      <c r="BH12" s="163"/>
      <c r="BI12" s="164"/>
      <c r="BJ12" s="164"/>
      <c r="BK12" s="164"/>
      <c r="BL12" s="163"/>
      <c r="BM12" s="164"/>
      <c r="BN12" s="164"/>
      <c r="BO12" s="164"/>
      <c r="BP12" s="163"/>
      <c r="BQ12" s="164"/>
      <c r="BR12" s="164"/>
      <c r="BS12" s="164"/>
      <c r="BT12" s="163"/>
      <c r="BU12" s="167"/>
      <c r="BV12" s="80"/>
      <c r="BW12" s="80"/>
      <c r="BX12" s="80"/>
      <c r="BY12" s="80"/>
      <c r="BZ12" s="80"/>
      <c r="CA12" s="77"/>
      <c r="CB12" s="77"/>
      <c r="CC12" s="77"/>
      <c r="CD12" s="77"/>
      <c r="CE12" s="77"/>
      <c r="CF12" s="77"/>
      <c r="CG12" s="77"/>
      <c r="CH12" s="77"/>
      <c r="CI12" s="77"/>
      <c r="CJ12" s="77"/>
    </row>
    <row r="13" spans="1:88" s="81" customFormat="1" ht="13.5" customHeight="1" x14ac:dyDescent="0.2">
      <c r="A13" s="96"/>
      <c r="B13" s="97"/>
      <c r="C13" s="98"/>
      <c r="D13" s="93"/>
      <c r="E13" s="74" t="s">
        <v>14</v>
      </c>
      <c r="F13" s="74" t="s">
        <v>230</v>
      </c>
      <c r="G13" s="99">
        <v>0</v>
      </c>
      <c r="H13" s="99">
        <v>0</v>
      </c>
      <c r="I13" s="100">
        <v>0</v>
      </c>
      <c r="J13" s="100">
        <v>0</v>
      </c>
      <c r="K13" s="100">
        <v>0</v>
      </c>
      <c r="L13" s="92">
        <f t="shared" ref="L13:L24" si="0">SUM(I13+J13+K13)</f>
        <v>0</v>
      </c>
      <c r="M13" s="100">
        <v>0</v>
      </c>
      <c r="N13" s="100">
        <v>0</v>
      </c>
      <c r="O13" s="100">
        <v>0</v>
      </c>
      <c r="P13" s="92">
        <f t="shared" ref="P13:P24" si="1">SUM(M13+N13+O13)</f>
        <v>0</v>
      </c>
      <c r="Q13" s="100">
        <v>0</v>
      </c>
      <c r="R13" s="100">
        <v>0</v>
      </c>
      <c r="S13" s="100">
        <v>0</v>
      </c>
      <c r="T13" s="92">
        <f t="shared" ref="T13:T24" si="2">SUM(Q13+R13+S13)</f>
        <v>0</v>
      </c>
      <c r="U13" s="100">
        <v>0</v>
      </c>
      <c r="V13" s="100">
        <v>0</v>
      </c>
      <c r="W13" s="100">
        <v>0</v>
      </c>
      <c r="X13" s="92">
        <f t="shared" ref="X13:X24" si="3">SUM(U13+V13+W13)</f>
        <v>0</v>
      </c>
      <c r="Y13" s="92">
        <f t="shared" ref="Y13:Y24" si="4">L13+P13+T13+X13</f>
        <v>0</v>
      </c>
      <c r="Z13" s="93" t="s">
        <v>178</v>
      </c>
      <c r="AA13" s="93">
        <v>2019</v>
      </c>
      <c r="AB13" s="101">
        <v>0</v>
      </c>
      <c r="AC13" s="102"/>
      <c r="AD13" s="103" t="s">
        <v>180</v>
      </c>
      <c r="AE13" s="101" t="s">
        <v>181</v>
      </c>
      <c r="AF13" s="104">
        <f t="shared" ref="AF13:AF24" si="5">SUM(AG13+AH13)</f>
        <v>0</v>
      </c>
      <c r="AG13" s="105">
        <v>0</v>
      </c>
      <c r="AH13" s="105">
        <v>0</v>
      </c>
      <c r="AI13" s="104">
        <f t="shared" ref="AI13:AI24" si="6">AM13+AQ13+AU13+AY13</f>
        <v>0</v>
      </c>
      <c r="AJ13" s="105">
        <v>0</v>
      </c>
      <c r="AK13" s="105">
        <v>0</v>
      </c>
      <c r="AL13" s="105">
        <v>0</v>
      </c>
      <c r="AM13" s="104">
        <f t="shared" ref="AM13:AM24" si="7">SUM(AJ13+AK13+AL13)</f>
        <v>0</v>
      </c>
      <c r="AN13" s="105">
        <v>0</v>
      </c>
      <c r="AO13" s="105">
        <v>0</v>
      </c>
      <c r="AP13" s="105">
        <v>0</v>
      </c>
      <c r="AQ13" s="104">
        <f t="shared" ref="AQ13:AQ24" si="8">SUM(AN13+AO13+AP13)</f>
        <v>0</v>
      </c>
      <c r="AR13" s="105">
        <v>0</v>
      </c>
      <c r="AS13" s="105">
        <v>0</v>
      </c>
      <c r="AT13" s="105">
        <v>0</v>
      </c>
      <c r="AU13" s="104">
        <f>SUM(AR13+AS13+AT13)</f>
        <v>0</v>
      </c>
      <c r="AV13" s="105">
        <v>0</v>
      </c>
      <c r="AW13" s="105">
        <v>0</v>
      </c>
      <c r="AX13" s="105">
        <v>0</v>
      </c>
      <c r="AY13" s="104">
        <f>SUM(AV13+AW13+AX13)</f>
        <v>0</v>
      </c>
      <c r="AZ13" s="106" t="s">
        <v>179</v>
      </c>
      <c r="BA13" s="104">
        <f t="shared" ref="BA13:BA24" si="9">IF(AZ13="N",AI13,0)</f>
        <v>0</v>
      </c>
      <c r="BB13" s="104">
        <f t="shared" ref="BB13:BB24" si="10">BA13*0.05</f>
        <v>0</v>
      </c>
      <c r="BC13" s="104">
        <f t="shared" ref="BC13:BC24" si="11">BA13-BB13</f>
        <v>0</v>
      </c>
      <c r="BD13" s="104">
        <f t="shared" ref="BD13:BD24" si="12">BH13+BL13+BP13+BT13</f>
        <v>0</v>
      </c>
      <c r="BE13" s="105">
        <v>0</v>
      </c>
      <c r="BF13" s="105">
        <v>0</v>
      </c>
      <c r="BG13" s="105">
        <v>0</v>
      </c>
      <c r="BH13" s="104">
        <f t="shared" ref="BH13:BH24" si="13">SUM(BE13+BF13+BG13)</f>
        <v>0</v>
      </c>
      <c r="BI13" s="105">
        <v>0</v>
      </c>
      <c r="BJ13" s="105">
        <v>0</v>
      </c>
      <c r="BK13" s="105">
        <v>0</v>
      </c>
      <c r="BL13" s="104">
        <f t="shared" ref="BL13:BL24" si="14">SUM(BI13+BJ13+BK13)</f>
        <v>0</v>
      </c>
      <c r="BM13" s="105">
        <v>0</v>
      </c>
      <c r="BN13" s="105">
        <v>0</v>
      </c>
      <c r="BO13" s="105">
        <v>0</v>
      </c>
      <c r="BP13" s="104">
        <f t="shared" ref="BP13:BP24" si="15">SUM(BM13+BN13+BO13)</f>
        <v>0</v>
      </c>
      <c r="BQ13" s="105">
        <v>0</v>
      </c>
      <c r="BR13" s="105">
        <v>0</v>
      </c>
      <c r="BS13" s="105">
        <v>0</v>
      </c>
      <c r="BT13" s="104">
        <f t="shared" ref="BT13:BT24" si="16">SUM(BQ13+BR13+BS13)</f>
        <v>0</v>
      </c>
      <c r="BU13" s="107"/>
      <c r="BV13" s="80"/>
      <c r="BW13" s="80"/>
      <c r="BX13" s="80"/>
      <c r="BY13" s="80"/>
      <c r="BZ13" s="80"/>
      <c r="CA13" s="77"/>
      <c r="CB13" s="77"/>
      <c r="CC13" s="77"/>
      <c r="CD13" s="77"/>
      <c r="CE13" s="77"/>
      <c r="CF13" s="77"/>
      <c r="CG13" s="77"/>
      <c r="CH13" s="77"/>
      <c r="CI13" s="77"/>
      <c r="CJ13" s="77"/>
    </row>
    <row r="14" spans="1:88" s="81" customFormat="1" ht="13.5" customHeight="1" x14ac:dyDescent="0.2">
      <c r="A14" s="96"/>
      <c r="B14" s="97"/>
      <c r="C14" s="98"/>
      <c r="D14" s="93"/>
      <c r="E14" s="74" t="s">
        <v>17</v>
      </c>
      <c r="F14" s="74" t="s">
        <v>230</v>
      </c>
      <c r="G14" s="99">
        <v>0</v>
      </c>
      <c r="H14" s="99">
        <v>0</v>
      </c>
      <c r="I14" s="100">
        <v>0</v>
      </c>
      <c r="J14" s="100">
        <v>0</v>
      </c>
      <c r="K14" s="100">
        <v>0</v>
      </c>
      <c r="L14" s="92">
        <f t="shared" si="0"/>
        <v>0</v>
      </c>
      <c r="M14" s="100">
        <v>0</v>
      </c>
      <c r="N14" s="100">
        <v>0</v>
      </c>
      <c r="O14" s="100">
        <v>0</v>
      </c>
      <c r="P14" s="92">
        <f t="shared" si="1"/>
        <v>0</v>
      </c>
      <c r="Q14" s="100">
        <v>0</v>
      </c>
      <c r="R14" s="100">
        <v>0</v>
      </c>
      <c r="S14" s="100">
        <v>0</v>
      </c>
      <c r="T14" s="92">
        <f t="shared" si="2"/>
        <v>0</v>
      </c>
      <c r="U14" s="100">
        <v>0</v>
      </c>
      <c r="V14" s="100">
        <v>0</v>
      </c>
      <c r="W14" s="100">
        <v>0</v>
      </c>
      <c r="X14" s="92">
        <f t="shared" si="3"/>
        <v>0</v>
      </c>
      <c r="Y14" s="92">
        <f t="shared" si="4"/>
        <v>0</v>
      </c>
      <c r="Z14" s="93" t="s">
        <v>178</v>
      </c>
      <c r="AA14" s="93">
        <v>2019</v>
      </c>
      <c r="AB14" s="101">
        <v>0</v>
      </c>
      <c r="AC14" s="102"/>
      <c r="AD14" s="103" t="s">
        <v>180</v>
      </c>
      <c r="AE14" s="101" t="s">
        <v>181</v>
      </c>
      <c r="AF14" s="104">
        <f t="shared" si="5"/>
        <v>0</v>
      </c>
      <c r="AG14" s="105">
        <v>0</v>
      </c>
      <c r="AH14" s="105">
        <v>0</v>
      </c>
      <c r="AI14" s="104">
        <f t="shared" si="6"/>
        <v>0</v>
      </c>
      <c r="AJ14" s="105">
        <v>0</v>
      </c>
      <c r="AK14" s="105">
        <v>0</v>
      </c>
      <c r="AL14" s="105">
        <v>0</v>
      </c>
      <c r="AM14" s="104">
        <f t="shared" si="7"/>
        <v>0</v>
      </c>
      <c r="AN14" s="105">
        <v>0</v>
      </c>
      <c r="AO14" s="105">
        <v>0</v>
      </c>
      <c r="AP14" s="105">
        <v>0</v>
      </c>
      <c r="AQ14" s="104">
        <f t="shared" si="8"/>
        <v>0</v>
      </c>
      <c r="AR14" s="105">
        <v>0</v>
      </c>
      <c r="AS14" s="105">
        <v>0</v>
      </c>
      <c r="AT14" s="105">
        <v>0</v>
      </c>
      <c r="AU14" s="104">
        <f t="shared" ref="AU14:AU24" si="17">SUM(AR14+AS14+AT14)</f>
        <v>0</v>
      </c>
      <c r="AV14" s="105">
        <v>0</v>
      </c>
      <c r="AW14" s="105">
        <v>0</v>
      </c>
      <c r="AX14" s="105">
        <v>0</v>
      </c>
      <c r="AY14" s="104">
        <f t="shared" ref="AY14:AY24" si="18">SUM(AV14+AW14+AX14)</f>
        <v>0</v>
      </c>
      <c r="AZ14" s="106" t="s">
        <v>179</v>
      </c>
      <c r="BA14" s="104">
        <f t="shared" si="9"/>
        <v>0</v>
      </c>
      <c r="BB14" s="104">
        <f t="shared" si="10"/>
        <v>0</v>
      </c>
      <c r="BC14" s="104">
        <f t="shared" si="11"/>
        <v>0</v>
      </c>
      <c r="BD14" s="104">
        <f t="shared" si="12"/>
        <v>0</v>
      </c>
      <c r="BE14" s="105">
        <v>0</v>
      </c>
      <c r="BF14" s="105">
        <v>0</v>
      </c>
      <c r="BG14" s="105">
        <v>0</v>
      </c>
      <c r="BH14" s="104">
        <f t="shared" si="13"/>
        <v>0</v>
      </c>
      <c r="BI14" s="105">
        <v>0</v>
      </c>
      <c r="BJ14" s="105">
        <v>0</v>
      </c>
      <c r="BK14" s="105">
        <v>0</v>
      </c>
      <c r="BL14" s="104">
        <f t="shared" si="14"/>
        <v>0</v>
      </c>
      <c r="BM14" s="105">
        <v>0</v>
      </c>
      <c r="BN14" s="105">
        <v>0</v>
      </c>
      <c r="BO14" s="105">
        <v>0</v>
      </c>
      <c r="BP14" s="104">
        <f t="shared" si="15"/>
        <v>0</v>
      </c>
      <c r="BQ14" s="105">
        <v>0</v>
      </c>
      <c r="BR14" s="105">
        <v>0</v>
      </c>
      <c r="BS14" s="105">
        <v>0</v>
      </c>
      <c r="BT14" s="104">
        <f t="shared" si="16"/>
        <v>0</v>
      </c>
      <c r="BU14" s="107"/>
      <c r="BV14" s="80"/>
      <c r="BW14" s="80"/>
      <c r="BX14" s="80"/>
      <c r="BY14" s="80"/>
      <c r="BZ14" s="80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1:88" s="81" customFormat="1" ht="13.5" customHeight="1" x14ac:dyDescent="0.2">
      <c r="A15" s="96"/>
      <c r="B15" s="97"/>
      <c r="C15" s="98"/>
      <c r="D15" s="93"/>
      <c r="E15" s="74" t="s">
        <v>20</v>
      </c>
      <c r="F15" s="74" t="s">
        <v>230</v>
      </c>
      <c r="G15" s="99">
        <v>0</v>
      </c>
      <c r="H15" s="99">
        <v>0</v>
      </c>
      <c r="I15" s="100">
        <v>0</v>
      </c>
      <c r="J15" s="100">
        <v>0</v>
      </c>
      <c r="K15" s="100">
        <v>0</v>
      </c>
      <c r="L15" s="92">
        <f t="shared" si="0"/>
        <v>0</v>
      </c>
      <c r="M15" s="100">
        <v>0</v>
      </c>
      <c r="N15" s="100">
        <v>0</v>
      </c>
      <c r="O15" s="100">
        <v>0</v>
      </c>
      <c r="P15" s="92">
        <f t="shared" si="1"/>
        <v>0</v>
      </c>
      <c r="Q15" s="100">
        <v>0</v>
      </c>
      <c r="R15" s="100">
        <v>0</v>
      </c>
      <c r="S15" s="100">
        <v>0</v>
      </c>
      <c r="T15" s="92">
        <f t="shared" si="2"/>
        <v>0</v>
      </c>
      <c r="U15" s="100">
        <v>0</v>
      </c>
      <c r="V15" s="100">
        <v>0</v>
      </c>
      <c r="W15" s="100">
        <v>0</v>
      </c>
      <c r="X15" s="92">
        <f t="shared" si="3"/>
        <v>0</v>
      </c>
      <c r="Y15" s="92">
        <f t="shared" si="4"/>
        <v>0</v>
      </c>
      <c r="Z15" s="93" t="s">
        <v>178</v>
      </c>
      <c r="AA15" s="93">
        <v>2019</v>
      </c>
      <c r="AB15" s="101">
        <v>0</v>
      </c>
      <c r="AC15" s="102"/>
      <c r="AD15" s="103" t="s">
        <v>180</v>
      </c>
      <c r="AE15" s="101" t="s">
        <v>181</v>
      </c>
      <c r="AF15" s="104">
        <f t="shared" si="5"/>
        <v>0</v>
      </c>
      <c r="AG15" s="105">
        <v>0</v>
      </c>
      <c r="AH15" s="105">
        <v>0</v>
      </c>
      <c r="AI15" s="104">
        <f t="shared" si="6"/>
        <v>0</v>
      </c>
      <c r="AJ15" s="105">
        <v>0</v>
      </c>
      <c r="AK15" s="105">
        <v>0</v>
      </c>
      <c r="AL15" s="105">
        <v>0</v>
      </c>
      <c r="AM15" s="104">
        <f t="shared" si="7"/>
        <v>0</v>
      </c>
      <c r="AN15" s="105">
        <v>0</v>
      </c>
      <c r="AO15" s="105">
        <v>0</v>
      </c>
      <c r="AP15" s="105">
        <v>0</v>
      </c>
      <c r="AQ15" s="104">
        <f t="shared" si="8"/>
        <v>0</v>
      </c>
      <c r="AR15" s="105">
        <v>0</v>
      </c>
      <c r="AS15" s="105">
        <v>0</v>
      </c>
      <c r="AT15" s="105">
        <v>0</v>
      </c>
      <c r="AU15" s="104">
        <f t="shared" si="17"/>
        <v>0</v>
      </c>
      <c r="AV15" s="105">
        <v>0</v>
      </c>
      <c r="AW15" s="105">
        <v>0</v>
      </c>
      <c r="AX15" s="105">
        <v>0</v>
      </c>
      <c r="AY15" s="104">
        <f t="shared" si="18"/>
        <v>0</v>
      </c>
      <c r="AZ15" s="106" t="s">
        <v>179</v>
      </c>
      <c r="BA15" s="104">
        <f t="shared" si="9"/>
        <v>0</v>
      </c>
      <c r="BB15" s="104">
        <f t="shared" si="10"/>
        <v>0</v>
      </c>
      <c r="BC15" s="104">
        <f t="shared" si="11"/>
        <v>0</v>
      </c>
      <c r="BD15" s="104">
        <f t="shared" si="12"/>
        <v>0</v>
      </c>
      <c r="BE15" s="105">
        <v>0</v>
      </c>
      <c r="BF15" s="105">
        <v>0</v>
      </c>
      <c r="BG15" s="105">
        <v>0</v>
      </c>
      <c r="BH15" s="104">
        <f t="shared" si="13"/>
        <v>0</v>
      </c>
      <c r="BI15" s="105">
        <v>0</v>
      </c>
      <c r="BJ15" s="105">
        <v>0</v>
      </c>
      <c r="BK15" s="105">
        <v>0</v>
      </c>
      <c r="BL15" s="104">
        <f t="shared" si="14"/>
        <v>0</v>
      </c>
      <c r="BM15" s="105">
        <v>0</v>
      </c>
      <c r="BN15" s="105">
        <v>0</v>
      </c>
      <c r="BO15" s="105">
        <v>0</v>
      </c>
      <c r="BP15" s="104">
        <f t="shared" si="15"/>
        <v>0</v>
      </c>
      <c r="BQ15" s="105">
        <v>0</v>
      </c>
      <c r="BR15" s="105">
        <v>0</v>
      </c>
      <c r="BS15" s="105">
        <v>0</v>
      </c>
      <c r="BT15" s="104">
        <f t="shared" si="16"/>
        <v>0</v>
      </c>
      <c r="BU15" s="107"/>
      <c r="BV15" s="80"/>
      <c r="BW15" s="80"/>
      <c r="BX15" s="80"/>
      <c r="BY15" s="80"/>
      <c r="BZ15" s="80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1:88" s="81" customFormat="1" ht="13.5" customHeight="1" x14ac:dyDescent="0.2">
      <c r="A16" s="96"/>
      <c r="B16" s="97"/>
      <c r="C16" s="98"/>
      <c r="D16" s="93"/>
      <c r="E16" s="74" t="s">
        <v>44</v>
      </c>
      <c r="F16" s="74" t="s">
        <v>230</v>
      </c>
      <c r="G16" s="99">
        <v>0</v>
      </c>
      <c r="H16" s="99">
        <v>0</v>
      </c>
      <c r="I16" s="100">
        <v>0</v>
      </c>
      <c r="J16" s="100">
        <v>0</v>
      </c>
      <c r="K16" s="100">
        <v>0</v>
      </c>
      <c r="L16" s="92">
        <f t="shared" si="0"/>
        <v>0</v>
      </c>
      <c r="M16" s="100">
        <v>0</v>
      </c>
      <c r="N16" s="100">
        <v>0</v>
      </c>
      <c r="O16" s="100">
        <v>0</v>
      </c>
      <c r="P16" s="92">
        <f t="shared" si="1"/>
        <v>0</v>
      </c>
      <c r="Q16" s="100">
        <v>0</v>
      </c>
      <c r="R16" s="100">
        <v>0</v>
      </c>
      <c r="S16" s="100">
        <v>0</v>
      </c>
      <c r="T16" s="92">
        <f t="shared" si="2"/>
        <v>0</v>
      </c>
      <c r="U16" s="100">
        <v>0</v>
      </c>
      <c r="V16" s="100">
        <v>0</v>
      </c>
      <c r="W16" s="100">
        <v>0</v>
      </c>
      <c r="X16" s="92">
        <f t="shared" si="3"/>
        <v>0</v>
      </c>
      <c r="Y16" s="92">
        <f t="shared" si="4"/>
        <v>0</v>
      </c>
      <c r="Z16" s="93" t="s">
        <v>178</v>
      </c>
      <c r="AA16" s="93">
        <v>2019</v>
      </c>
      <c r="AB16" s="101">
        <v>0</v>
      </c>
      <c r="AC16" s="102"/>
      <c r="AD16" s="103" t="s">
        <v>180</v>
      </c>
      <c r="AE16" s="101" t="s">
        <v>181</v>
      </c>
      <c r="AF16" s="104">
        <f t="shared" si="5"/>
        <v>0</v>
      </c>
      <c r="AG16" s="105">
        <v>0</v>
      </c>
      <c r="AH16" s="105">
        <v>0</v>
      </c>
      <c r="AI16" s="104">
        <f t="shared" si="6"/>
        <v>0</v>
      </c>
      <c r="AJ16" s="105">
        <v>0</v>
      </c>
      <c r="AK16" s="105">
        <v>0</v>
      </c>
      <c r="AL16" s="105">
        <v>0</v>
      </c>
      <c r="AM16" s="104">
        <f t="shared" si="7"/>
        <v>0</v>
      </c>
      <c r="AN16" s="105">
        <v>0</v>
      </c>
      <c r="AO16" s="105">
        <v>0</v>
      </c>
      <c r="AP16" s="105">
        <v>0</v>
      </c>
      <c r="AQ16" s="104">
        <f t="shared" si="8"/>
        <v>0</v>
      </c>
      <c r="AR16" s="105">
        <v>0</v>
      </c>
      <c r="AS16" s="105">
        <v>0</v>
      </c>
      <c r="AT16" s="105">
        <v>0</v>
      </c>
      <c r="AU16" s="104">
        <f t="shared" si="17"/>
        <v>0</v>
      </c>
      <c r="AV16" s="105">
        <v>0</v>
      </c>
      <c r="AW16" s="105">
        <v>0</v>
      </c>
      <c r="AX16" s="105">
        <v>0</v>
      </c>
      <c r="AY16" s="104">
        <f t="shared" si="18"/>
        <v>0</v>
      </c>
      <c r="AZ16" s="106" t="s">
        <v>179</v>
      </c>
      <c r="BA16" s="104">
        <f t="shared" si="9"/>
        <v>0</v>
      </c>
      <c r="BB16" s="104">
        <f t="shared" si="10"/>
        <v>0</v>
      </c>
      <c r="BC16" s="104">
        <f t="shared" si="11"/>
        <v>0</v>
      </c>
      <c r="BD16" s="104">
        <f t="shared" si="12"/>
        <v>0</v>
      </c>
      <c r="BE16" s="105">
        <v>0</v>
      </c>
      <c r="BF16" s="105">
        <v>0</v>
      </c>
      <c r="BG16" s="105">
        <v>0</v>
      </c>
      <c r="BH16" s="104">
        <f t="shared" si="13"/>
        <v>0</v>
      </c>
      <c r="BI16" s="105">
        <v>0</v>
      </c>
      <c r="BJ16" s="105">
        <v>0</v>
      </c>
      <c r="BK16" s="105">
        <v>0</v>
      </c>
      <c r="BL16" s="104">
        <f t="shared" si="14"/>
        <v>0</v>
      </c>
      <c r="BM16" s="105">
        <v>0</v>
      </c>
      <c r="BN16" s="105">
        <v>0</v>
      </c>
      <c r="BO16" s="105">
        <v>0</v>
      </c>
      <c r="BP16" s="104">
        <f t="shared" si="15"/>
        <v>0</v>
      </c>
      <c r="BQ16" s="105">
        <v>0</v>
      </c>
      <c r="BR16" s="105">
        <v>0</v>
      </c>
      <c r="BS16" s="105">
        <v>0</v>
      </c>
      <c r="BT16" s="104">
        <f t="shared" si="16"/>
        <v>0</v>
      </c>
      <c r="BU16" s="107"/>
      <c r="BV16" s="80"/>
      <c r="BW16" s="80"/>
      <c r="BX16" s="80"/>
      <c r="BY16" s="80"/>
      <c r="BZ16" s="80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:88" s="81" customFormat="1" ht="13.5" customHeight="1" x14ac:dyDescent="0.2">
      <c r="A17" s="96"/>
      <c r="B17" s="97"/>
      <c r="C17" s="98"/>
      <c r="D17" s="93"/>
      <c r="E17" s="74" t="s">
        <v>49</v>
      </c>
      <c r="F17" s="74" t="s">
        <v>230</v>
      </c>
      <c r="G17" s="99">
        <v>0</v>
      </c>
      <c r="H17" s="99">
        <v>0</v>
      </c>
      <c r="I17" s="100">
        <v>0</v>
      </c>
      <c r="J17" s="100">
        <v>0</v>
      </c>
      <c r="K17" s="100">
        <v>0</v>
      </c>
      <c r="L17" s="92">
        <f t="shared" si="0"/>
        <v>0</v>
      </c>
      <c r="M17" s="100">
        <v>0</v>
      </c>
      <c r="N17" s="100">
        <v>0</v>
      </c>
      <c r="O17" s="100">
        <v>0</v>
      </c>
      <c r="P17" s="92">
        <f t="shared" si="1"/>
        <v>0</v>
      </c>
      <c r="Q17" s="100">
        <v>0</v>
      </c>
      <c r="R17" s="100">
        <v>0</v>
      </c>
      <c r="S17" s="100">
        <v>0</v>
      </c>
      <c r="T17" s="92">
        <f t="shared" si="2"/>
        <v>0</v>
      </c>
      <c r="U17" s="100">
        <v>0</v>
      </c>
      <c r="V17" s="100">
        <v>0</v>
      </c>
      <c r="W17" s="100">
        <v>0</v>
      </c>
      <c r="X17" s="92">
        <f t="shared" si="3"/>
        <v>0</v>
      </c>
      <c r="Y17" s="92">
        <f t="shared" si="4"/>
        <v>0</v>
      </c>
      <c r="Z17" s="93" t="s">
        <v>178</v>
      </c>
      <c r="AA17" s="93">
        <v>2019</v>
      </c>
      <c r="AB17" s="101">
        <v>0</v>
      </c>
      <c r="AC17" s="102"/>
      <c r="AD17" s="103" t="s">
        <v>180</v>
      </c>
      <c r="AE17" s="101" t="s">
        <v>181</v>
      </c>
      <c r="AF17" s="104">
        <f t="shared" si="5"/>
        <v>0</v>
      </c>
      <c r="AG17" s="105">
        <v>0</v>
      </c>
      <c r="AH17" s="105">
        <v>0</v>
      </c>
      <c r="AI17" s="104">
        <f t="shared" si="6"/>
        <v>0</v>
      </c>
      <c r="AJ17" s="105">
        <v>0</v>
      </c>
      <c r="AK17" s="105">
        <v>0</v>
      </c>
      <c r="AL17" s="105">
        <v>0</v>
      </c>
      <c r="AM17" s="104">
        <f t="shared" si="7"/>
        <v>0</v>
      </c>
      <c r="AN17" s="105">
        <v>0</v>
      </c>
      <c r="AO17" s="105">
        <v>0</v>
      </c>
      <c r="AP17" s="105">
        <v>0</v>
      </c>
      <c r="AQ17" s="104">
        <f t="shared" si="8"/>
        <v>0</v>
      </c>
      <c r="AR17" s="105">
        <v>0</v>
      </c>
      <c r="AS17" s="105">
        <v>0</v>
      </c>
      <c r="AT17" s="105">
        <v>0</v>
      </c>
      <c r="AU17" s="104">
        <f t="shared" si="17"/>
        <v>0</v>
      </c>
      <c r="AV17" s="105">
        <v>0</v>
      </c>
      <c r="AW17" s="105">
        <v>0</v>
      </c>
      <c r="AX17" s="105">
        <v>0</v>
      </c>
      <c r="AY17" s="104">
        <f t="shared" si="18"/>
        <v>0</v>
      </c>
      <c r="AZ17" s="106" t="s">
        <v>179</v>
      </c>
      <c r="BA17" s="104">
        <f t="shared" si="9"/>
        <v>0</v>
      </c>
      <c r="BB17" s="104">
        <f t="shared" si="10"/>
        <v>0</v>
      </c>
      <c r="BC17" s="104">
        <f t="shared" si="11"/>
        <v>0</v>
      </c>
      <c r="BD17" s="104">
        <f t="shared" si="12"/>
        <v>0</v>
      </c>
      <c r="BE17" s="105">
        <v>0</v>
      </c>
      <c r="BF17" s="105">
        <v>0</v>
      </c>
      <c r="BG17" s="105">
        <v>0</v>
      </c>
      <c r="BH17" s="104">
        <f t="shared" si="13"/>
        <v>0</v>
      </c>
      <c r="BI17" s="105">
        <v>0</v>
      </c>
      <c r="BJ17" s="105">
        <v>0</v>
      </c>
      <c r="BK17" s="105">
        <v>0</v>
      </c>
      <c r="BL17" s="104">
        <f t="shared" si="14"/>
        <v>0</v>
      </c>
      <c r="BM17" s="105">
        <v>0</v>
      </c>
      <c r="BN17" s="105">
        <v>0</v>
      </c>
      <c r="BO17" s="105">
        <v>0</v>
      </c>
      <c r="BP17" s="104">
        <f t="shared" si="15"/>
        <v>0</v>
      </c>
      <c r="BQ17" s="105">
        <v>0</v>
      </c>
      <c r="BR17" s="105">
        <v>0</v>
      </c>
      <c r="BS17" s="105">
        <v>0</v>
      </c>
      <c r="BT17" s="104">
        <f t="shared" si="16"/>
        <v>0</v>
      </c>
      <c r="BU17" s="107"/>
      <c r="BV17" s="80"/>
      <c r="BW17" s="80"/>
      <c r="BX17" s="80"/>
      <c r="BY17" s="80"/>
      <c r="BZ17" s="80"/>
      <c r="CA17" s="77"/>
      <c r="CB17" s="77"/>
      <c r="CC17" s="77"/>
      <c r="CD17" s="77"/>
      <c r="CE17" s="77"/>
      <c r="CF17" s="77"/>
      <c r="CG17" s="77"/>
      <c r="CH17" s="77"/>
      <c r="CI17" s="77"/>
      <c r="CJ17" s="77"/>
    </row>
    <row r="18" spans="1:88" s="81" customFormat="1" ht="13.5" customHeight="1" x14ac:dyDescent="0.2">
      <c r="A18" s="96"/>
      <c r="B18" s="97"/>
      <c r="C18" s="98"/>
      <c r="D18" s="93"/>
      <c r="E18" s="74" t="s">
        <v>118</v>
      </c>
      <c r="F18" s="74" t="s">
        <v>230</v>
      </c>
      <c r="G18" s="99">
        <v>0</v>
      </c>
      <c r="H18" s="99">
        <v>0</v>
      </c>
      <c r="I18" s="100">
        <v>0</v>
      </c>
      <c r="J18" s="100">
        <v>0</v>
      </c>
      <c r="K18" s="100">
        <v>0</v>
      </c>
      <c r="L18" s="92">
        <f t="shared" si="0"/>
        <v>0</v>
      </c>
      <c r="M18" s="100">
        <v>0</v>
      </c>
      <c r="N18" s="100">
        <v>0</v>
      </c>
      <c r="O18" s="100">
        <v>0</v>
      </c>
      <c r="P18" s="92">
        <f t="shared" si="1"/>
        <v>0</v>
      </c>
      <c r="Q18" s="100">
        <v>0</v>
      </c>
      <c r="R18" s="100">
        <v>0</v>
      </c>
      <c r="S18" s="100">
        <v>0</v>
      </c>
      <c r="T18" s="92">
        <f t="shared" si="2"/>
        <v>0</v>
      </c>
      <c r="U18" s="100">
        <v>0</v>
      </c>
      <c r="V18" s="100">
        <v>0</v>
      </c>
      <c r="W18" s="100">
        <v>0</v>
      </c>
      <c r="X18" s="92">
        <f t="shared" si="3"/>
        <v>0</v>
      </c>
      <c r="Y18" s="92">
        <f t="shared" si="4"/>
        <v>0</v>
      </c>
      <c r="Z18" s="93" t="s">
        <v>178</v>
      </c>
      <c r="AA18" s="93">
        <v>2019</v>
      </c>
      <c r="AB18" s="101">
        <v>0</v>
      </c>
      <c r="AC18" s="102"/>
      <c r="AD18" s="103" t="s">
        <v>180</v>
      </c>
      <c r="AE18" s="101" t="s">
        <v>181</v>
      </c>
      <c r="AF18" s="104">
        <f t="shared" si="5"/>
        <v>0</v>
      </c>
      <c r="AG18" s="105">
        <v>0</v>
      </c>
      <c r="AH18" s="105">
        <v>0</v>
      </c>
      <c r="AI18" s="104">
        <f t="shared" si="6"/>
        <v>0</v>
      </c>
      <c r="AJ18" s="105">
        <v>0</v>
      </c>
      <c r="AK18" s="105">
        <v>0</v>
      </c>
      <c r="AL18" s="105">
        <v>0</v>
      </c>
      <c r="AM18" s="104">
        <f t="shared" si="7"/>
        <v>0</v>
      </c>
      <c r="AN18" s="105">
        <v>0</v>
      </c>
      <c r="AO18" s="105">
        <v>0</v>
      </c>
      <c r="AP18" s="105">
        <v>0</v>
      </c>
      <c r="AQ18" s="104">
        <f t="shared" si="8"/>
        <v>0</v>
      </c>
      <c r="AR18" s="105">
        <v>0</v>
      </c>
      <c r="AS18" s="105">
        <v>0</v>
      </c>
      <c r="AT18" s="105">
        <v>0</v>
      </c>
      <c r="AU18" s="104">
        <f t="shared" si="17"/>
        <v>0</v>
      </c>
      <c r="AV18" s="105">
        <v>0</v>
      </c>
      <c r="AW18" s="105">
        <v>0</v>
      </c>
      <c r="AX18" s="105">
        <v>0</v>
      </c>
      <c r="AY18" s="104">
        <f t="shared" si="18"/>
        <v>0</v>
      </c>
      <c r="AZ18" s="106" t="s">
        <v>179</v>
      </c>
      <c r="BA18" s="104">
        <f t="shared" si="9"/>
        <v>0</v>
      </c>
      <c r="BB18" s="104">
        <f t="shared" si="10"/>
        <v>0</v>
      </c>
      <c r="BC18" s="104">
        <f t="shared" si="11"/>
        <v>0</v>
      </c>
      <c r="BD18" s="104">
        <f t="shared" si="12"/>
        <v>0</v>
      </c>
      <c r="BE18" s="105">
        <v>0</v>
      </c>
      <c r="BF18" s="105">
        <v>0</v>
      </c>
      <c r="BG18" s="105">
        <v>0</v>
      </c>
      <c r="BH18" s="104">
        <f t="shared" si="13"/>
        <v>0</v>
      </c>
      <c r="BI18" s="105">
        <v>0</v>
      </c>
      <c r="BJ18" s="105">
        <v>0</v>
      </c>
      <c r="BK18" s="105">
        <v>0</v>
      </c>
      <c r="BL18" s="104">
        <f t="shared" si="14"/>
        <v>0</v>
      </c>
      <c r="BM18" s="105">
        <v>0</v>
      </c>
      <c r="BN18" s="105">
        <v>0</v>
      </c>
      <c r="BO18" s="105">
        <v>0</v>
      </c>
      <c r="BP18" s="104">
        <f t="shared" si="15"/>
        <v>0</v>
      </c>
      <c r="BQ18" s="105">
        <v>0</v>
      </c>
      <c r="BR18" s="105">
        <v>0</v>
      </c>
      <c r="BS18" s="105">
        <v>0</v>
      </c>
      <c r="BT18" s="104">
        <f t="shared" si="16"/>
        <v>0</v>
      </c>
      <c r="BU18" s="107"/>
      <c r="BV18" s="80"/>
      <c r="BW18" s="80"/>
      <c r="BX18" s="80"/>
      <c r="BY18" s="80"/>
      <c r="BZ18" s="80"/>
      <c r="CA18" s="77"/>
      <c r="CB18" s="77"/>
      <c r="CC18" s="77"/>
      <c r="CD18" s="77"/>
      <c r="CE18" s="77"/>
      <c r="CF18" s="77"/>
      <c r="CG18" s="77"/>
      <c r="CH18" s="77"/>
      <c r="CI18" s="77"/>
      <c r="CJ18" s="77"/>
    </row>
    <row r="19" spans="1:88" s="81" customFormat="1" ht="13.5" customHeight="1" x14ac:dyDescent="0.2">
      <c r="A19" s="96"/>
      <c r="B19" s="97"/>
      <c r="C19" s="98"/>
      <c r="D19" s="93"/>
      <c r="E19" s="74" t="s">
        <v>58</v>
      </c>
      <c r="F19" s="74" t="s">
        <v>230</v>
      </c>
      <c r="G19" s="99">
        <v>0</v>
      </c>
      <c r="H19" s="99">
        <v>0</v>
      </c>
      <c r="I19" s="100">
        <v>0</v>
      </c>
      <c r="J19" s="100">
        <v>0</v>
      </c>
      <c r="K19" s="100">
        <v>0</v>
      </c>
      <c r="L19" s="92">
        <f t="shared" si="0"/>
        <v>0</v>
      </c>
      <c r="M19" s="100">
        <v>0</v>
      </c>
      <c r="N19" s="100">
        <v>0</v>
      </c>
      <c r="O19" s="100">
        <v>0</v>
      </c>
      <c r="P19" s="92">
        <f t="shared" si="1"/>
        <v>0</v>
      </c>
      <c r="Q19" s="100">
        <v>0</v>
      </c>
      <c r="R19" s="100">
        <v>0</v>
      </c>
      <c r="S19" s="100">
        <v>0</v>
      </c>
      <c r="T19" s="92">
        <f t="shared" si="2"/>
        <v>0</v>
      </c>
      <c r="U19" s="100">
        <v>0</v>
      </c>
      <c r="V19" s="100">
        <v>0</v>
      </c>
      <c r="W19" s="100">
        <v>0</v>
      </c>
      <c r="X19" s="92">
        <f t="shared" si="3"/>
        <v>0</v>
      </c>
      <c r="Y19" s="92">
        <f t="shared" si="4"/>
        <v>0</v>
      </c>
      <c r="Z19" s="93" t="s">
        <v>178</v>
      </c>
      <c r="AA19" s="93">
        <v>2019</v>
      </c>
      <c r="AB19" s="101">
        <v>0</v>
      </c>
      <c r="AC19" s="102"/>
      <c r="AD19" s="103" t="s">
        <v>180</v>
      </c>
      <c r="AE19" s="101" t="s">
        <v>181</v>
      </c>
      <c r="AF19" s="104">
        <f t="shared" si="5"/>
        <v>0</v>
      </c>
      <c r="AG19" s="105">
        <v>0</v>
      </c>
      <c r="AH19" s="105">
        <v>0</v>
      </c>
      <c r="AI19" s="104">
        <f t="shared" si="6"/>
        <v>0</v>
      </c>
      <c r="AJ19" s="105">
        <v>0</v>
      </c>
      <c r="AK19" s="105">
        <v>0</v>
      </c>
      <c r="AL19" s="105">
        <v>0</v>
      </c>
      <c r="AM19" s="104">
        <f t="shared" si="7"/>
        <v>0</v>
      </c>
      <c r="AN19" s="105">
        <v>0</v>
      </c>
      <c r="AO19" s="105">
        <v>0</v>
      </c>
      <c r="AP19" s="105">
        <v>0</v>
      </c>
      <c r="AQ19" s="104">
        <f t="shared" si="8"/>
        <v>0</v>
      </c>
      <c r="AR19" s="105">
        <v>0</v>
      </c>
      <c r="AS19" s="105">
        <v>0</v>
      </c>
      <c r="AT19" s="105">
        <v>0</v>
      </c>
      <c r="AU19" s="104">
        <f t="shared" si="17"/>
        <v>0</v>
      </c>
      <c r="AV19" s="105">
        <v>0</v>
      </c>
      <c r="AW19" s="105">
        <v>0</v>
      </c>
      <c r="AX19" s="105">
        <v>0</v>
      </c>
      <c r="AY19" s="104">
        <f t="shared" si="18"/>
        <v>0</v>
      </c>
      <c r="AZ19" s="106" t="s">
        <v>179</v>
      </c>
      <c r="BA19" s="104">
        <f t="shared" si="9"/>
        <v>0</v>
      </c>
      <c r="BB19" s="104">
        <f t="shared" si="10"/>
        <v>0</v>
      </c>
      <c r="BC19" s="104">
        <f t="shared" si="11"/>
        <v>0</v>
      </c>
      <c r="BD19" s="104">
        <f t="shared" si="12"/>
        <v>0</v>
      </c>
      <c r="BE19" s="105">
        <v>0</v>
      </c>
      <c r="BF19" s="105">
        <v>0</v>
      </c>
      <c r="BG19" s="105">
        <v>0</v>
      </c>
      <c r="BH19" s="104">
        <f t="shared" si="13"/>
        <v>0</v>
      </c>
      <c r="BI19" s="105">
        <v>0</v>
      </c>
      <c r="BJ19" s="105">
        <v>0</v>
      </c>
      <c r="BK19" s="105">
        <v>0</v>
      </c>
      <c r="BL19" s="104">
        <f t="shared" si="14"/>
        <v>0</v>
      </c>
      <c r="BM19" s="105">
        <v>0</v>
      </c>
      <c r="BN19" s="105">
        <v>0</v>
      </c>
      <c r="BO19" s="105">
        <v>0</v>
      </c>
      <c r="BP19" s="104">
        <f t="shared" si="15"/>
        <v>0</v>
      </c>
      <c r="BQ19" s="105">
        <v>0</v>
      </c>
      <c r="BR19" s="105">
        <v>0</v>
      </c>
      <c r="BS19" s="105">
        <v>0</v>
      </c>
      <c r="BT19" s="104">
        <f t="shared" si="16"/>
        <v>0</v>
      </c>
      <c r="BU19" s="107"/>
      <c r="BV19" s="80"/>
      <c r="BW19" s="80"/>
      <c r="BX19" s="80"/>
      <c r="BY19" s="80"/>
      <c r="BZ19" s="80"/>
      <c r="CA19" s="77"/>
      <c r="CB19" s="77"/>
      <c r="CC19" s="77"/>
      <c r="CD19" s="77"/>
      <c r="CE19" s="77"/>
      <c r="CF19" s="77"/>
      <c r="CG19" s="77"/>
      <c r="CH19" s="77"/>
      <c r="CI19" s="77"/>
      <c r="CJ19" s="77"/>
    </row>
    <row r="20" spans="1:88" s="81" customFormat="1" ht="13.5" customHeight="1" x14ac:dyDescent="0.2">
      <c r="A20" s="96"/>
      <c r="B20" s="97"/>
      <c r="C20" s="98"/>
      <c r="D20" s="93"/>
      <c r="E20" s="7" t="s">
        <v>193</v>
      </c>
      <c r="F20" s="74" t="s">
        <v>230</v>
      </c>
      <c r="G20" s="99">
        <v>0</v>
      </c>
      <c r="H20" s="99">
        <v>0</v>
      </c>
      <c r="I20" s="100">
        <v>0</v>
      </c>
      <c r="J20" s="100">
        <v>0</v>
      </c>
      <c r="K20" s="100">
        <v>0</v>
      </c>
      <c r="L20" s="92">
        <f t="shared" si="0"/>
        <v>0</v>
      </c>
      <c r="M20" s="100">
        <v>0</v>
      </c>
      <c r="N20" s="100">
        <v>0</v>
      </c>
      <c r="O20" s="100">
        <v>0</v>
      </c>
      <c r="P20" s="92">
        <f t="shared" si="1"/>
        <v>0</v>
      </c>
      <c r="Q20" s="100">
        <v>0</v>
      </c>
      <c r="R20" s="100">
        <v>0</v>
      </c>
      <c r="S20" s="100">
        <v>0</v>
      </c>
      <c r="T20" s="92">
        <f t="shared" si="2"/>
        <v>0</v>
      </c>
      <c r="U20" s="100">
        <v>0</v>
      </c>
      <c r="V20" s="100">
        <v>0</v>
      </c>
      <c r="W20" s="100">
        <v>0</v>
      </c>
      <c r="X20" s="92">
        <f t="shared" si="3"/>
        <v>0</v>
      </c>
      <c r="Y20" s="92">
        <f t="shared" si="4"/>
        <v>0</v>
      </c>
      <c r="Z20" s="93" t="s">
        <v>178</v>
      </c>
      <c r="AA20" s="93">
        <v>2019</v>
      </c>
      <c r="AB20" s="101">
        <v>0</v>
      </c>
      <c r="AC20" s="102"/>
      <c r="AD20" s="103" t="s">
        <v>180</v>
      </c>
      <c r="AE20" s="101" t="s">
        <v>181</v>
      </c>
      <c r="AF20" s="104">
        <f t="shared" si="5"/>
        <v>0</v>
      </c>
      <c r="AG20" s="105">
        <v>0</v>
      </c>
      <c r="AH20" s="105">
        <v>0</v>
      </c>
      <c r="AI20" s="104">
        <f t="shared" si="6"/>
        <v>0</v>
      </c>
      <c r="AJ20" s="105">
        <v>0</v>
      </c>
      <c r="AK20" s="105">
        <v>0</v>
      </c>
      <c r="AL20" s="105">
        <v>0</v>
      </c>
      <c r="AM20" s="104">
        <f t="shared" si="7"/>
        <v>0</v>
      </c>
      <c r="AN20" s="105">
        <v>0</v>
      </c>
      <c r="AO20" s="105">
        <v>0</v>
      </c>
      <c r="AP20" s="105">
        <v>0</v>
      </c>
      <c r="AQ20" s="104">
        <f t="shared" si="8"/>
        <v>0</v>
      </c>
      <c r="AR20" s="105">
        <v>0</v>
      </c>
      <c r="AS20" s="105">
        <v>0</v>
      </c>
      <c r="AT20" s="105">
        <v>0</v>
      </c>
      <c r="AU20" s="104">
        <f t="shared" si="17"/>
        <v>0</v>
      </c>
      <c r="AV20" s="105">
        <v>0</v>
      </c>
      <c r="AW20" s="105">
        <v>0</v>
      </c>
      <c r="AX20" s="105">
        <v>0</v>
      </c>
      <c r="AY20" s="104">
        <f t="shared" si="18"/>
        <v>0</v>
      </c>
      <c r="AZ20" s="106" t="s">
        <v>179</v>
      </c>
      <c r="BA20" s="104">
        <f t="shared" si="9"/>
        <v>0</v>
      </c>
      <c r="BB20" s="104">
        <f t="shared" si="10"/>
        <v>0</v>
      </c>
      <c r="BC20" s="104">
        <f t="shared" si="11"/>
        <v>0</v>
      </c>
      <c r="BD20" s="104">
        <f t="shared" si="12"/>
        <v>0</v>
      </c>
      <c r="BE20" s="105">
        <v>0</v>
      </c>
      <c r="BF20" s="105">
        <v>0</v>
      </c>
      <c r="BG20" s="105">
        <v>0</v>
      </c>
      <c r="BH20" s="104">
        <f t="shared" si="13"/>
        <v>0</v>
      </c>
      <c r="BI20" s="105">
        <v>0</v>
      </c>
      <c r="BJ20" s="105">
        <v>0</v>
      </c>
      <c r="BK20" s="105">
        <v>0</v>
      </c>
      <c r="BL20" s="104">
        <f t="shared" si="14"/>
        <v>0</v>
      </c>
      <c r="BM20" s="105">
        <v>0</v>
      </c>
      <c r="BN20" s="105">
        <v>0</v>
      </c>
      <c r="BO20" s="105">
        <v>0</v>
      </c>
      <c r="BP20" s="104">
        <f t="shared" si="15"/>
        <v>0</v>
      </c>
      <c r="BQ20" s="105">
        <v>0</v>
      </c>
      <c r="BR20" s="105">
        <v>0</v>
      </c>
      <c r="BS20" s="105">
        <v>0</v>
      </c>
      <c r="BT20" s="104">
        <f t="shared" si="16"/>
        <v>0</v>
      </c>
      <c r="BU20" s="107"/>
      <c r="BV20" s="80"/>
      <c r="BW20" s="80"/>
      <c r="BX20" s="80"/>
      <c r="BY20" s="80"/>
      <c r="BZ20" s="80"/>
      <c r="CA20" s="77"/>
      <c r="CB20" s="77"/>
      <c r="CC20" s="77"/>
      <c r="CD20" s="77"/>
      <c r="CE20" s="77"/>
      <c r="CF20" s="77"/>
      <c r="CG20" s="77"/>
      <c r="CH20" s="77"/>
      <c r="CI20" s="77"/>
      <c r="CJ20" s="77"/>
    </row>
    <row r="21" spans="1:88" s="81" customFormat="1" ht="13.5" customHeight="1" x14ac:dyDescent="0.2">
      <c r="A21" s="96"/>
      <c r="B21" s="97"/>
      <c r="C21" s="98"/>
      <c r="D21" s="93"/>
      <c r="E21" s="74" t="s">
        <v>63</v>
      </c>
      <c r="F21" s="74" t="s">
        <v>230</v>
      </c>
      <c r="G21" s="99">
        <v>0</v>
      </c>
      <c r="H21" s="99">
        <v>0</v>
      </c>
      <c r="I21" s="100">
        <v>0</v>
      </c>
      <c r="J21" s="100">
        <v>0</v>
      </c>
      <c r="K21" s="100">
        <v>0</v>
      </c>
      <c r="L21" s="92">
        <f t="shared" si="0"/>
        <v>0</v>
      </c>
      <c r="M21" s="100">
        <v>0</v>
      </c>
      <c r="N21" s="100">
        <v>0</v>
      </c>
      <c r="O21" s="100">
        <v>0</v>
      </c>
      <c r="P21" s="92">
        <f t="shared" si="1"/>
        <v>0</v>
      </c>
      <c r="Q21" s="100">
        <v>0</v>
      </c>
      <c r="R21" s="100">
        <v>0</v>
      </c>
      <c r="S21" s="100">
        <v>0</v>
      </c>
      <c r="T21" s="92">
        <f t="shared" si="2"/>
        <v>0</v>
      </c>
      <c r="U21" s="100">
        <v>0</v>
      </c>
      <c r="V21" s="100">
        <v>0</v>
      </c>
      <c r="W21" s="100">
        <v>0</v>
      </c>
      <c r="X21" s="92">
        <f t="shared" si="3"/>
        <v>0</v>
      </c>
      <c r="Y21" s="92">
        <f t="shared" si="4"/>
        <v>0</v>
      </c>
      <c r="Z21" s="93" t="s">
        <v>178</v>
      </c>
      <c r="AA21" s="93">
        <v>2019</v>
      </c>
      <c r="AB21" s="101">
        <v>0</v>
      </c>
      <c r="AC21" s="102"/>
      <c r="AD21" s="103" t="s">
        <v>180</v>
      </c>
      <c r="AE21" s="101" t="s">
        <v>181</v>
      </c>
      <c r="AF21" s="104">
        <f t="shared" si="5"/>
        <v>0</v>
      </c>
      <c r="AG21" s="105">
        <v>0</v>
      </c>
      <c r="AH21" s="105">
        <v>0</v>
      </c>
      <c r="AI21" s="104">
        <f t="shared" si="6"/>
        <v>0</v>
      </c>
      <c r="AJ21" s="105">
        <v>0</v>
      </c>
      <c r="AK21" s="105">
        <v>0</v>
      </c>
      <c r="AL21" s="105">
        <v>0</v>
      </c>
      <c r="AM21" s="104">
        <f t="shared" si="7"/>
        <v>0</v>
      </c>
      <c r="AN21" s="105">
        <v>0</v>
      </c>
      <c r="AO21" s="105">
        <v>0</v>
      </c>
      <c r="AP21" s="105">
        <v>0</v>
      </c>
      <c r="AQ21" s="104">
        <f t="shared" si="8"/>
        <v>0</v>
      </c>
      <c r="AR21" s="105">
        <v>0</v>
      </c>
      <c r="AS21" s="105">
        <v>0</v>
      </c>
      <c r="AT21" s="105">
        <v>0</v>
      </c>
      <c r="AU21" s="104">
        <f t="shared" si="17"/>
        <v>0</v>
      </c>
      <c r="AV21" s="105">
        <v>0</v>
      </c>
      <c r="AW21" s="105">
        <v>0</v>
      </c>
      <c r="AX21" s="105">
        <v>0</v>
      </c>
      <c r="AY21" s="104">
        <f t="shared" si="18"/>
        <v>0</v>
      </c>
      <c r="AZ21" s="106" t="s">
        <v>179</v>
      </c>
      <c r="BA21" s="104">
        <f t="shared" si="9"/>
        <v>0</v>
      </c>
      <c r="BB21" s="104">
        <f t="shared" si="10"/>
        <v>0</v>
      </c>
      <c r="BC21" s="104">
        <f t="shared" si="11"/>
        <v>0</v>
      </c>
      <c r="BD21" s="104">
        <f t="shared" si="12"/>
        <v>0</v>
      </c>
      <c r="BE21" s="105">
        <v>0</v>
      </c>
      <c r="BF21" s="105">
        <v>0</v>
      </c>
      <c r="BG21" s="105">
        <v>0</v>
      </c>
      <c r="BH21" s="104">
        <f t="shared" si="13"/>
        <v>0</v>
      </c>
      <c r="BI21" s="105">
        <v>0</v>
      </c>
      <c r="BJ21" s="105">
        <v>0</v>
      </c>
      <c r="BK21" s="105">
        <v>0</v>
      </c>
      <c r="BL21" s="104">
        <f t="shared" si="14"/>
        <v>0</v>
      </c>
      <c r="BM21" s="105">
        <v>0</v>
      </c>
      <c r="BN21" s="105">
        <v>0</v>
      </c>
      <c r="BO21" s="105">
        <v>0</v>
      </c>
      <c r="BP21" s="104">
        <f t="shared" si="15"/>
        <v>0</v>
      </c>
      <c r="BQ21" s="105">
        <v>0</v>
      </c>
      <c r="BR21" s="105">
        <v>0</v>
      </c>
      <c r="BS21" s="105">
        <v>0</v>
      </c>
      <c r="BT21" s="104">
        <f t="shared" si="16"/>
        <v>0</v>
      </c>
      <c r="BU21" s="107"/>
      <c r="BV21" s="80"/>
      <c r="BW21" s="80"/>
      <c r="BX21" s="80"/>
      <c r="BY21" s="80"/>
      <c r="BZ21" s="80"/>
      <c r="CA21" s="77"/>
      <c r="CB21" s="77"/>
      <c r="CC21" s="77"/>
      <c r="CD21" s="77"/>
      <c r="CE21" s="77"/>
      <c r="CF21" s="77"/>
      <c r="CG21" s="77"/>
      <c r="CH21" s="77"/>
      <c r="CI21" s="77"/>
      <c r="CJ21" s="77"/>
    </row>
    <row r="22" spans="1:88" s="81" customFormat="1" ht="13.5" customHeight="1" x14ac:dyDescent="0.2">
      <c r="A22" s="96"/>
      <c r="B22" s="97"/>
      <c r="C22" s="98"/>
      <c r="D22" s="93"/>
      <c r="E22" s="74" t="s">
        <v>80</v>
      </c>
      <c r="F22" s="74" t="s">
        <v>230</v>
      </c>
      <c r="G22" s="99">
        <v>0</v>
      </c>
      <c r="H22" s="99">
        <v>0</v>
      </c>
      <c r="I22" s="100">
        <v>0</v>
      </c>
      <c r="J22" s="100">
        <v>0</v>
      </c>
      <c r="K22" s="100">
        <v>0</v>
      </c>
      <c r="L22" s="92">
        <f t="shared" si="0"/>
        <v>0</v>
      </c>
      <c r="M22" s="100">
        <v>0</v>
      </c>
      <c r="N22" s="100">
        <v>0</v>
      </c>
      <c r="O22" s="100">
        <v>0</v>
      </c>
      <c r="P22" s="92">
        <f t="shared" si="1"/>
        <v>0</v>
      </c>
      <c r="Q22" s="100">
        <v>0</v>
      </c>
      <c r="R22" s="100">
        <v>0</v>
      </c>
      <c r="S22" s="100">
        <v>0</v>
      </c>
      <c r="T22" s="92">
        <f t="shared" si="2"/>
        <v>0</v>
      </c>
      <c r="U22" s="100">
        <v>0</v>
      </c>
      <c r="V22" s="100">
        <v>0</v>
      </c>
      <c r="W22" s="100">
        <v>0</v>
      </c>
      <c r="X22" s="92">
        <f t="shared" si="3"/>
        <v>0</v>
      </c>
      <c r="Y22" s="92">
        <f t="shared" si="4"/>
        <v>0</v>
      </c>
      <c r="Z22" s="93" t="s">
        <v>178</v>
      </c>
      <c r="AA22" s="93">
        <v>2019</v>
      </c>
      <c r="AB22" s="101">
        <v>0</v>
      </c>
      <c r="AC22" s="102"/>
      <c r="AD22" s="103" t="s">
        <v>180</v>
      </c>
      <c r="AE22" s="101" t="s">
        <v>181</v>
      </c>
      <c r="AF22" s="104">
        <f t="shared" si="5"/>
        <v>0</v>
      </c>
      <c r="AG22" s="105">
        <v>0</v>
      </c>
      <c r="AH22" s="105">
        <v>0</v>
      </c>
      <c r="AI22" s="104">
        <f t="shared" si="6"/>
        <v>0</v>
      </c>
      <c r="AJ22" s="105">
        <v>0</v>
      </c>
      <c r="AK22" s="105">
        <v>0</v>
      </c>
      <c r="AL22" s="105">
        <v>0</v>
      </c>
      <c r="AM22" s="104">
        <f t="shared" si="7"/>
        <v>0</v>
      </c>
      <c r="AN22" s="105">
        <v>0</v>
      </c>
      <c r="AO22" s="105">
        <v>0</v>
      </c>
      <c r="AP22" s="105">
        <v>0</v>
      </c>
      <c r="AQ22" s="104">
        <f t="shared" si="8"/>
        <v>0</v>
      </c>
      <c r="AR22" s="105">
        <v>0</v>
      </c>
      <c r="AS22" s="105">
        <v>0</v>
      </c>
      <c r="AT22" s="105">
        <v>0</v>
      </c>
      <c r="AU22" s="104">
        <f t="shared" si="17"/>
        <v>0</v>
      </c>
      <c r="AV22" s="105">
        <v>0</v>
      </c>
      <c r="AW22" s="105">
        <v>0</v>
      </c>
      <c r="AX22" s="105">
        <v>0</v>
      </c>
      <c r="AY22" s="104">
        <f t="shared" si="18"/>
        <v>0</v>
      </c>
      <c r="AZ22" s="106" t="s">
        <v>179</v>
      </c>
      <c r="BA22" s="104">
        <f t="shared" si="9"/>
        <v>0</v>
      </c>
      <c r="BB22" s="104">
        <f t="shared" si="10"/>
        <v>0</v>
      </c>
      <c r="BC22" s="104">
        <f t="shared" si="11"/>
        <v>0</v>
      </c>
      <c r="BD22" s="104">
        <f t="shared" si="12"/>
        <v>0</v>
      </c>
      <c r="BE22" s="105">
        <v>0</v>
      </c>
      <c r="BF22" s="105">
        <v>0</v>
      </c>
      <c r="BG22" s="105">
        <v>0</v>
      </c>
      <c r="BH22" s="104">
        <f t="shared" si="13"/>
        <v>0</v>
      </c>
      <c r="BI22" s="105">
        <v>0</v>
      </c>
      <c r="BJ22" s="105">
        <v>0</v>
      </c>
      <c r="BK22" s="105">
        <v>0</v>
      </c>
      <c r="BL22" s="104">
        <f t="shared" si="14"/>
        <v>0</v>
      </c>
      <c r="BM22" s="105">
        <v>0</v>
      </c>
      <c r="BN22" s="105">
        <v>0</v>
      </c>
      <c r="BO22" s="105">
        <v>0</v>
      </c>
      <c r="BP22" s="104">
        <f t="shared" si="15"/>
        <v>0</v>
      </c>
      <c r="BQ22" s="105">
        <v>0</v>
      </c>
      <c r="BR22" s="105">
        <v>0</v>
      </c>
      <c r="BS22" s="105">
        <v>0</v>
      </c>
      <c r="BT22" s="104">
        <f t="shared" si="16"/>
        <v>0</v>
      </c>
      <c r="BU22" s="107"/>
      <c r="BV22" s="80"/>
      <c r="BW22" s="80"/>
      <c r="BX22" s="80"/>
      <c r="BY22" s="80"/>
      <c r="BZ22" s="80"/>
      <c r="CA22" s="77"/>
      <c r="CB22" s="77"/>
      <c r="CC22" s="77"/>
      <c r="CD22" s="77"/>
      <c r="CE22" s="77"/>
      <c r="CF22" s="77"/>
      <c r="CG22" s="77"/>
      <c r="CH22" s="77"/>
      <c r="CI22" s="77"/>
      <c r="CJ22" s="77"/>
    </row>
    <row r="23" spans="1:88" s="81" customFormat="1" ht="13.5" customHeight="1" x14ac:dyDescent="0.2">
      <c r="A23" s="96"/>
      <c r="B23" s="97"/>
      <c r="C23" s="98"/>
      <c r="D23" s="93"/>
      <c r="E23" s="74" t="s">
        <v>83</v>
      </c>
      <c r="F23" s="74" t="s">
        <v>230</v>
      </c>
      <c r="G23" s="99">
        <v>0</v>
      </c>
      <c r="H23" s="99">
        <v>0</v>
      </c>
      <c r="I23" s="100">
        <v>0</v>
      </c>
      <c r="J23" s="100">
        <v>0</v>
      </c>
      <c r="K23" s="100">
        <v>0</v>
      </c>
      <c r="L23" s="92">
        <f t="shared" si="0"/>
        <v>0</v>
      </c>
      <c r="M23" s="100">
        <v>0</v>
      </c>
      <c r="N23" s="100">
        <v>0</v>
      </c>
      <c r="O23" s="100">
        <v>0</v>
      </c>
      <c r="P23" s="92">
        <f t="shared" si="1"/>
        <v>0</v>
      </c>
      <c r="Q23" s="100">
        <v>0</v>
      </c>
      <c r="R23" s="100">
        <v>0</v>
      </c>
      <c r="S23" s="100">
        <v>0</v>
      </c>
      <c r="T23" s="92">
        <f t="shared" si="2"/>
        <v>0</v>
      </c>
      <c r="U23" s="100">
        <v>0</v>
      </c>
      <c r="V23" s="100">
        <v>0</v>
      </c>
      <c r="W23" s="100">
        <v>0</v>
      </c>
      <c r="X23" s="92">
        <f t="shared" si="3"/>
        <v>0</v>
      </c>
      <c r="Y23" s="92">
        <f t="shared" si="4"/>
        <v>0</v>
      </c>
      <c r="Z23" s="93" t="s">
        <v>178</v>
      </c>
      <c r="AA23" s="93">
        <v>2019</v>
      </c>
      <c r="AB23" s="101">
        <v>0</v>
      </c>
      <c r="AC23" s="102"/>
      <c r="AD23" s="103" t="s">
        <v>180</v>
      </c>
      <c r="AE23" s="101" t="s">
        <v>181</v>
      </c>
      <c r="AF23" s="104">
        <f t="shared" si="5"/>
        <v>0</v>
      </c>
      <c r="AG23" s="105">
        <v>0</v>
      </c>
      <c r="AH23" s="105">
        <v>0</v>
      </c>
      <c r="AI23" s="104">
        <f t="shared" si="6"/>
        <v>0</v>
      </c>
      <c r="AJ23" s="105">
        <v>0</v>
      </c>
      <c r="AK23" s="105">
        <v>0</v>
      </c>
      <c r="AL23" s="105">
        <v>0</v>
      </c>
      <c r="AM23" s="104">
        <f t="shared" si="7"/>
        <v>0</v>
      </c>
      <c r="AN23" s="105">
        <v>0</v>
      </c>
      <c r="AO23" s="105">
        <v>0</v>
      </c>
      <c r="AP23" s="105">
        <v>0</v>
      </c>
      <c r="AQ23" s="104">
        <f t="shared" si="8"/>
        <v>0</v>
      </c>
      <c r="AR23" s="105">
        <v>0</v>
      </c>
      <c r="AS23" s="105">
        <v>0</v>
      </c>
      <c r="AT23" s="105">
        <v>0</v>
      </c>
      <c r="AU23" s="104">
        <f t="shared" si="17"/>
        <v>0</v>
      </c>
      <c r="AV23" s="105">
        <v>0</v>
      </c>
      <c r="AW23" s="105">
        <v>0</v>
      </c>
      <c r="AX23" s="105">
        <v>0</v>
      </c>
      <c r="AY23" s="104">
        <f t="shared" si="18"/>
        <v>0</v>
      </c>
      <c r="AZ23" s="106" t="s">
        <v>179</v>
      </c>
      <c r="BA23" s="104">
        <f t="shared" si="9"/>
        <v>0</v>
      </c>
      <c r="BB23" s="104">
        <f t="shared" si="10"/>
        <v>0</v>
      </c>
      <c r="BC23" s="104">
        <f t="shared" si="11"/>
        <v>0</v>
      </c>
      <c r="BD23" s="104">
        <f t="shared" si="12"/>
        <v>0</v>
      </c>
      <c r="BE23" s="105">
        <v>0</v>
      </c>
      <c r="BF23" s="105">
        <v>0</v>
      </c>
      <c r="BG23" s="105">
        <v>0</v>
      </c>
      <c r="BH23" s="104">
        <f t="shared" si="13"/>
        <v>0</v>
      </c>
      <c r="BI23" s="105">
        <v>0</v>
      </c>
      <c r="BJ23" s="105">
        <v>0</v>
      </c>
      <c r="BK23" s="105">
        <v>0</v>
      </c>
      <c r="BL23" s="104">
        <f t="shared" si="14"/>
        <v>0</v>
      </c>
      <c r="BM23" s="105">
        <v>0</v>
      </c>
      <c r="BN23" s="105">
        <v>0</v>
      </c>
      <c r="BO23" s="105">
        <v>0</v>
      </c>
      <c r="BP23" s="104">
        <f t="shared" si="15"/>
        <v>0</v>
      </c>
      <c r="BQ23" s="105">
        <v>0</v>
      </c>
      <c r="BR23" s="105">
        <v>0</v>
      </c>
      <c r="BS23" s="105">
        <v>0</v>
      </c>
      <c r="BT23" s="104">
        <f t="shared" si="16"/>
        <v>0</v>
      </c>
      <c r="BU23" s="107"/>
      <c r="BV23" s="80"/>
      <c r="BW23" s="80"/>
      <c r="BX23" s="80"/>
      <c r="BY23" s="80"/>
      <c r="BZ23" s="80"/>
      <c r="CA23" s="77"/>
      <c r="CB23" s="77"/>
      <c r="CC23" s="77"/>
      <c r="CD23" s="77"/>
      <c r="CE23" s="77"/>
      <c r="CF23" s="77"/>
      <c r="CG23" s="77"/>
      <c r="CH23" s="77"/>
      <c r="CI23" s="77"/>
      <c r="CJ23" s="77"/>
    </row>
    <row r="24" spans="1:88" s="81" customFormat="1" ht="13.5" customHeight="1" x14ac:dyDescent="0.2">
      <c r="A24" s="96"/>
      <c r="B24" s="97"/>
      <c r="C24" s="98"/>
      <c r="D24" s="93"/>
      <c r="E24" s="74" t="s">
        <v>85</v>
      </c>
      <c r="F24" s="74" t="s">
        <v>230</v>
      </c>
      <c r="G24" s="99">
        <v>0</v>
      </c>
      <c r="H24" s="99">
        <v>0</v>
      </c>
      <c r="I24" s="100">
        <v>0</v>
      </c>
      <c r="J24" s="100">
        <v>0</v>
      </c>
      <c r="K24" s="100">
        <v>0</v>
      </c>
      <c r="L24" s="92">
        <f t="shared" si="0"/>
        <v>0</v>
      </c>
      <c r="M24" s="100">
        <v>0</v>
      </c>
      <c r="N24" s="100">
        <v>0</v>
      </c>
      <c r="O24" s="100">
        <v>0</v>
      </c>
      <c r="P24" s="92">
        <f t="shared" si="1"/>
        <v>0</v>
      </c>
      <c r="Q24" s="100">
        <v>0</v>
      </c>
      <c r="R24" s="100">
        <v>0</v>
      </c>
      <c r="S24" s="100">
        <v>0</v>
      </c>
      <c r="T24" s="92">
        <f t="shared" si="2"/>
        <v>0</v>
      </c>
      <c r="U24" s="100">
        <v>0</v>
      </c>
      <c r="V24" s="100">
        <v>0</v>
      </c>
      <c r="W24" s="100">
        <v>0</v>
      </c>
      <c r="X24" s="92">
        <f t="shared" si="3"/>
        <v>0</v>
      </c>
      <c r="Y24" s="92">
        <f t="shared" si="4"/>
        <v>0</v>
      </c>
      <c r="Z24" s="93" t="s">
        <v>178</v>
      </c>
      <c r="AA24" s="93">
        <v>2019</v>
      </c>
      <c r="AB24" s="101">
        <v>0</v>
      </c>
      <c r="AC24" s="102"/>
      <c r="AD24" s="103" t="s">
        <v>180</v>
      </c>
      <c r="AE24" s="101" t="s">
        <v>181</v>
      </c>
      <c r="AF24" s="104">
        <f t="shared" si="5"/>
        <v>0</v>
      </c>
      <c r="AG24" s="105">
        <v>0</v>
      </c>
      <c r="AH24" s="105">
        <v>0</v>
      </c>
      <c r="AI24" s="104">
        <f t="shared" si="6"/>
        <v>0</v>
      </c>
      <c r="AJ24" s="105">
        <v>0</v>
      </c>
      <c r="AK24" s="105">
        <v>0</v>
      </c>
      <c r="AL24" s="105">
        <v>0</v>
      </c>
      <c r="AM24" s="104">
        <f t="shared" si="7"/>
        <v>0</v>
      </c>
      <c r="AN24" s="105">
        <v>0</v>
      </c>
      <c r="AO24" s="105">
        <v>0</v>
      </c>
      <c r="AP24" s="105">
        <v>0</v>
      </c>
      <c r="AQ24" s="104">
        <f t="shared" si="8"/>
        <v>0</v>
      </c>
      <c r="AR24" s="105">
        <v>0</v>
      </c>
      <c r="AS24" s="105">
        <v>0</v>
      </c>
      <c r="AT24" s="105">
        <v>0</v>
      </c>
      <c r="AU24" s="104">
        <f t="shared" si="17"/>
        <v>0</v>
      </c>
      <c r="AV24" s="105">
        <v>0</v>
      </c>
      <c r="AW24" s="105">
        <v>0</v>
      </c>
      <c r="AX24" s="105">
        <v>0</v>
      </c>
      <c r="AY24" s="104">
        <f t="shared" si="18"/>
        <v>0</v>
      </c>
      <c r="AZ24" s="106" t="s">
        <v>179</v>
      </c>
      <c r="BA24" s="104">
        <f t="shared" si="9"/>
        <v>0</v>
      </c>
      <c r="BB24" s="104">
        <f t="shared" si="10"/>
        <v>0</v>
      </c>
      <c r="BC24" s="104">
        <f t="shared" si="11"/>
        <v>0</v>
      </c>
      <c r="BD24" s="104">
        <f t="shared" si="12"/>
        <v>0</v>
      </c>
      <c r="BE24" s="105">
        <v>0</v>
      </c>
      <c r="BF24" s="105">
        <v>0</v>
      </c>
      <c r="BG24" s="105">
        <v>0</v>
      </c>
      <c r="BH24" s="104">
        <f t="shared" si="13"/>
        <v>0</v>
      </c>
      <c r="BI24" s="105">
        <v>0</v>
      </c>
      <c r="BJ24" s="105">
        <v>0</v>
      </c>
      <c r="BK24" s="105">
        <v>0</v>
      </c>
      <c r="BL24" s="104">
        <f t="shared" si="14"/>
        <v>0</v>
      </c>
      <c r="BM24" s="105">
        <v>0</v>
      </c>
      <c r="BN24" s="105">
        <v>0</v>
      </c>
      <c r="BO24" s="105">
        <v>0</v>
      </c>
      <c r="BP24" s="104">
        <f t="shared" si="15"/>
        <v>0</v>
      </c>
      <c r="BQ24" s="105">
        <v>0</v>
      </c>
      <c r="BR24" s="105">
        <v>0</v>
      </c>
      <c r="BS24" s="105">
        <v>0</v>
      </c>
      <c r="BT24" s="104">
        <f t="shared" si="16"/>
        <v>0</v>
      </c>
      <c r="BU24" s="107"/>
      <c r="BV24" s="80"/>
      <c r="BW24" s="80"/>
      <c r="BX24" s="80"/>
      <c r="BY24" s="80"/>
      <c r="BZ24" s="80"/>
      <c r="CA24" s="77"/>
      <c r="CB24" s="77"/>
      <c r="CC24" s="77"/>
      <c r="CD24" s="77"/>
      <c r="CE24" s="77"/>
      <c r="CF24" s="77"/>
      <c r="CG24" s="77"/>
      <c r="CH24" s="77"/>
      <c r="CI24" s="77"/>
      <c r="CJ24" s="77"/>
    </row>
    <row r="25" spans="1:88" s="81" customFormat="1" ht="13.5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70"/>
      <c r="BV25" s="80"/>
      <c r="BW25" s="80"/>
      <c r="BX25" s="80"/>
      <c r="BY25" s="80"/>
      <c r="BZ25" s="80"/>
      <c r="CA25" s="77"/>
      <c r="CB25" s="77"/>
      <c r="CC25" s="77"/>
      <c r="CD25" s="77"/>
      <c r="CE25" s="77"/>
      <c r="CF25" s="77"/>
      <c r="CG25" s="77"/>
      <c r="CH25" s="77"/>
      <c r="CI25" s="77"/>
      <c r="CJ25" s="77"/>
    </row>
    <row r="26" spans="1:88" s="81" customFormat="1" ht="13.5" customHeight="1" x14ac:dyDescent="0.2">
      <c r="A26" s="108" t="s">
        <v>182</v>
      </c>
      <c r="B26" s="109"/>
      <c r="C26" s="110"/>
      <c r="D26" s="111"/>
      <c r="E26" s="112"/>
      <c r="F26" s="113"/>
      <c r="G26" s="99"/>
      <c r="H26" s="99"/>
      <c r="I26" s="100"/>
      <c r="J26" s="100"/>
      <c r="K26" s="100"/>
      <c r="L26" s="114">
        <f>SUM(I26:K26)</f>
        <v>0</v>
      </c>
      <c r="M26" s="100"/>
      <c r="N26" s="100"/>
      <c r="O26" s="100"/>
      <c r="P26" s="114">
        <f>SUM(M26:O26)</f>
        <v>0</v>
      </c>
      <c r="Q26" s="100"/>
      <c r="R26" s="100"/>
      <c r="S26" s="100"/>
      <c r="T26" s="114">
        <f>SUM(Q26:S26)</f>
        <v>0</v>
      </c>
      <c r="U26" s="100"/>
      <c r="V26" s="100"/>
      <c r="W26" s="100"/>
      <c r="X26" s="114">
        <f>SUM(U26:W26)</f>
        <v>0</v>
      </c>
      <c r="Y26" s="114">
        <f>L26+P26+T26+X26</f>
        <v>0</v>
      </c>
      <c r="Z26" s="115"/>
      <c r="AA26" s="115"/>
      <c r="AB26" s="115"/>
      <c r="AC26" s="116"/>
      <c r="AD26" s="115"/>
      <c r="AE26" s="115"/>
      <c r="AF26" s="117">
        <f t="shared" ref="AF26:AY26" si="19">SUM(AF12:AF25)</f>
        <v>0</v>
      </c>
      <c r="AG26" s="117">
        <f t="shared" si="19"/>
        <v>0</v>
      </c>
      <c r="AH26" s="117">
        <f t="shared" si="19"/>
        <v>0</v>
      </c>
      <c r="AI26" s="117">
        <f t="shared" si="19"/>
        <v>0</v>
      </c>
      <c r="AJ26" s="117">
        <f t="shared" si="19"/>
        <v>0</v>
      </c>
      <c r="AK26" s="117">
        <f t="shared" si="19"/>
        <v>0</v>
      </c>
      <c r="AL26" s="117">
        <f t="shared" si="19"/>
        <v>0</v>
      </c>
      <c r="AM26" s="117">
        <f t="shared" si="19"/>
        <v>0</v>
      </c>
      <c r="AN26" s="117">
        <f t="shared" si="19"/>
        <v>0</v>
      </c>
      <c r="AO26" s="117">
        <f t="shared" si="19"/>
        <v>0</v>
      </c>
      <c r="AP26" s="117">
        <f t="shared" si="19"/>
        <v>0</v>
      </c>
      <c r="AQ26" s="117">
        <f t="shared" si="19"/>
        <v>0</v>
      </c>
      <c r="AR26" s="117">
        <f t="shared" si="19"/>
        <v>0</v>
      </c>
      <c r="AS26" s="117">
        <f t="shared" si="19"/>
        <v>0</v>
      </c>
      <c r="AT26" s="117">
        <f t="shared" si="19"/>
        <v>0</v>
      </c>
      <c r="AU26" s="117">
        <f t="shared" si="19"/>
        <v>0</v>
      </c>
      <c r="AV26" s="117">
        <f t="shared" si="19"/>
        <v>0</v>
      </c>
      <c r="AW26" s="117">
        <f t="shared" si="19"/>
        <v>0</v>
      </c>
      <c r="AX26" s="117">
        <f t="shared" si="19"/>
        <v>0</v>
      </c>
      <c r="AY26" s="117">
        <f t="shared" si="19"/>
        <v>0</v>
      </c>
      <c r="AZ26" s="106"/>
      <c r="BA26" s="117">
        <f t="shared" ref="BA26:BT26" si="20">SUM(BA12:BA25)</f>
        <v>0</v>
      </c>
      <c r="BB26" s="117">
        <f t="shared" si="20"/>
        <v>0</v>
      </c>
      <c r="BC26" s="117">
        <f t="shared" si="20"/>
        <v>0</v>
      </c>
      <c r="BD26" s="117">
        <f t="shared" si="20"/>
        <v>0</v>
      </c>
      <c r="BE26" s="117">
        <f t="shared" si="20"/>
        <v>0</v>
      </c>
      <c r="BF26" s="117">
        <f t="shared" si="20"/>
        <v>0</v>
      </c>
      <c r="BG26" s="117">
        <f t="shared" si="20"/>
        <v>0</v>
      </c>
      <c r="BH26" s="117">
        <f t="shared" si="20"/>
        <v>0</v>
      </c>
      <c r="BI26" s="117">
        <f t="shared" si="20"/>
        <v>0</v>
      </c>
      <c r="BJ26" s="117">
        <f t="shared" si="20"/>
        <v>0</v>
      </c>
      <c r="BK26" s="117">
        <f t="shared" si="20"/>
        <v>0</v>
      </c>
      <c r="BL26" s="117">
        <f t="shared" si="20"/>
        <v>0</v>
      </c>
      <c r="BM26" s="117">
        <f t="shared" si="20"/>
        <v>0</v>
      </c>
      <c r="BN26" s="117">
        <f t="shared" si="20"/>
        <v>0</v>
      </c>
      <c r="BO26" s="117">
        <f t="shared" si="20"/>
        <v>0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6"/>
      <c r="BV26" s="118"/>
      <c r="BW26" s="118"/>
      <c r="BX26" s="118"/>
      <c r="BY26" s="118"/>
      <c r="BZ26" s="118"/>
      <c r="CA26" s="77"/>
      <c r="CB26" s="77"/>
      <c r="CC26" s="77"/>
      <c r="CD26" s="77"/>
      <c r="CE26" s="77"/>
      <c r="CF26" s="77"/>
      <c r="CG26" s="77"/>
      <c r="CH26" s="77"/>
      <c r="CI26" s="77"/>
      <c r="CJ26" s="77"/>
    </row>
    <row r="27" spans="1:88" s="81" customFormat="1" ht="13.5" customHeight="1" x14ac:dyDescent="0.2">
      <c r="A27" s="119"/>
      <c r="B27" s="119"/>
      <c r="C27" s="120"/>
      <c r="D27" s="121"/>
      <c r="E27" s="121"/>
      <c r="F27" s="120"/>
      <c r="G27" s="122"/>
      <c r="H27" s="122"/>
      <c r="I27" s="123"/>
      <c r="J27" s="123"/>
      <c r="K27" s="123"/>
      <c r="L27" s="124"/>
      <c r="M27" s="123"/>
      <c r="N27" s="123"/>
      <c r="O27" s="123"/>
      <c r="P27" s="124"/>
      <c r="Q27" s="123"/>
      <c r="R27" s="123"/>
      <c r="S27" s="123"/>
      <c r="T27" s="124"/>
      <c r="U27" s="123"/>
      <c r="V27" s="123"/>
      <c r="W27" s="123"/>
      <c r="X27" s="124"/>
      <c r="Y27" s="124"/>
      <c r="Z27" s="125"/>
      <c r="AA27" s="125"/>
      <c r="AB27" s="125"/>
      <c r="AC27" s="80"/>
      <c r="AD27" s="125"/>
      <c r="AE27" s="125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7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80"/>
      <c r="BV27" s="118"/>
      <c r="BW27" s="118"/>
      <c r="BX27" s="118"/>
      <c r="BY27" s="118"/>
      <c r="BZ27" s="118"/>
      <c r="CA27" s="77"/>
      <c r="CB27" s="77"/>
      <c r="CC27" s="77"/>
      <c r="CD27" s="77"/>
      <c r="CE27" s="77"/>
      <c r="CF27" s="77"/>
      <c r="CG27" s="77"/>
      <c r="CH27" s="77"/>
      <c r="CI27" s="77"/>
      <c r="CJ27" s="77"/>
    </row>
    <row r="28" spans="1:88" s="81" customFormat="1" ht="13.5" customHeight="1" x14ac:dyDescent="0.2">
      <c r="A28" s="75" t="s">
        <v>89</v>
      </c>
      <c r="B28" s="75"/>
      <c r="C28" s="75"/>
      <c r="D28" s="75"/>
      <c r="E28" s="128"/>
      <c r="F28" s="75" t="s">
        <v>91</v>
      </c>
      <c r="G28" s="75"/>
      <c r="H28" s="75"/>
      <c r="I28" s="78"/>
      <c r="J28" s="75"/>
      <c r="K28" s="75" t="s">
        <v>183</v>
      </c>
      <c r="L28" s="75"/>
      <c r="M28" s="75"/>
      <c r="N28" s="75"/>
      <c r="O28" s="75"/>
      <c r="P28" s="75"/>
      <c r="Q28" s="75"/>
      <c r="R28" s="77"/>
      <c r="S28" s="75" t="s">
        <v>184</v>
      </c>
      <c r="T28" s="77"/>
      <c r="U28" s="77"/>
      <c r="V28" s="77"/>
      <c r="W28" s="77"/>
      <c r="X28" s="77"/>
      <c r="Y28" s="77"/>
      <c r="Z28" s="77"/>
      <c r="AA28" s="77"/>
      <c r="AB28" s="77"/>
      <c r="AC28" s="80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80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80"/>
      <c r="BV28" s="80"/>
      <c r="BW28" s="80"/>
      <c r="BX28" s="80"/>
      <c r="BY28" s="80"/>
      <c r="BZ28" s="80"/>
      <c r="CA28" s="77"/>
      <c r="CB28" s="77"/>
      <c r="CC28" s="77"/>
      <c r="CD28" s="77"/>
      <c r="CE28" s="77"/>
      <c r="CF28" s="77"/>
      <c r="CG28" s="77"/>
      <c r="CH28" s="77"/>
      <c r="CI28" s="77"/>
      <c r="CJ28" s="77"/>
    </row>
    <row r="29" spans="1:88" s="81" customFormat="1" ht="13.5" customHeight="1" x14ac:dyDescent="0.2">
      <c r="A29" s="77"/>
      <c r="B29" s="77"/>
      <c r="C29" s="77"/>
      <c r="D29" s="77"/>
      <c r="E29" s="129"/>
      <c r="F29" s="77"/>
      <c r="G29" s="77"/>
      <c r="H29" s="77"/>
      <c r="I29" s="78"/>
      <c r="J29" s="77"/>
      <c r="K29" s="77"/>
      <c r="L29" s="77"/>
      <c r="M29" s="77"/>
      <c r="N29" s="77"/>
      <c r="O29" s="77"/>
      <c r="P29" s="77"/>
      <c r="Q29" s="77"/>
      <c r="R29" s="79"/>
      <c r="S29" s="77"/>
      <c r="T29" s="79"/>
      <c r="U29" s="78"/>
      <c r="V29" s="79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9"/>
      <c r="AI29" s="130"/>
      <c r="AJ29" s="131"/>
      <c r="AK29" s="78"/>
      <c r="AL29" s="79"/>
      <c r="AM29" s="78"/>
      <c r="AN29" s="78"/>
      <c r="AO29" s="78"/>
      <c r="AP29" s="79"/>
      <c r="AQ29" s="78"/>
      <c r="AR29" s="79"/>
      <c r="AS29" s="132"/>
      <c r="AT29" s="79"/>
      <c r="AU29" s="78"/>
      <c r="AV29" s="79"/>
      <c r="AW29" s="78"/>
      <c r="AX29" s="79"/>
      <c r="AY29" s="77"/>
      <c r="AZ29" s="80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80"/>
      <c r="BV29" s="80"/>
      <c r="BW29" s="80"/>
      <c r="BX29" s="80"/>
      <c r="BY29" s="80"/>
      <c r="BZ29" s="80"/>
      <c r="CA29" s="77"/>
      <c r="CB29" s="77"/>
      <c r="CC29" s="77"/>
      <c r="CD29" s="77"/>
      <c r="CE29" s="77"/>
      <c r="CF29" s="77"/>
      <c r="CG29" s="77"/>
      <c r="CH29" s="77"/>
      <c r="CI29" s="77"/>
      <c r="CJ29" s="77"/>
    </row>
    <row r="30" spans="1:88" s="81" customFormat="1" ht="13.5" customHeight="1" x14ac:dyDescent="0.2">
      <c r="A30" s="75" t="s">
        <v>191</v>
      </c>
      <c r="B30" s="75"/>
      <c r="C30" s="75" t="s">
        <v>92</v>
      </c>
      <c r="D30" s="77"/>
      <c r="E30" s="129"/>
      <c r="F30" s="75" t="s">
        <v>92</v>
      </c>
      <c r="G30" s="77"/>
      <c r="H30" s="77"/>
      <c r="I30" s="78"/>
      <c r="J30" s="77"/>
      <c r="K30" s="75" t="s">
        <v>192</v>
      </c>
      <c r="L30" s="77"/>
      <c r="M30" s="77"/>
      <c r="N30" s="75"/>
      <c r="O30" s="77"/>
      <c r="P30" s="77"/>
      <c r="Q30" s="77"/>
      <c r="R30" s="79"/>
      <c r="S30" s="75" t="s">
        <v>95</v>
      </c>
      <c r="T30" s="79"/>
      <c r="U30" s="78"/>
      <c r="V30" s="79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9"/>
      <c r="AI30" s="78"/>
      <c r="AJ30" s="79"/>
      <c r="AK30" s="78"/>
      <c r="AL30" s="79"/>
      <c r="AM30" s="78"/>
      <c r="AN30" s="78"/>
      <c r="AO30" s="78"/>
      <c r="AP30" s="79"/>
      <c r="AQ30" s="78"/>
      <c r="AR30" s="79"/>
      <c r="AS30" s="78"/>
      <c r="AT30" s="79"/>
      <c r="AU30" s="78"/>
      <c r="AV30" s="79"/>
      <c r="AW30" s="78"/>
      <c r="AX30" s="79"/>
      <c r="AY30" s="77"/>
      <c r="AZ30" s="80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80"/>
      <c r="BV30" s="80"/>
      <c r="BW30" s="80"/>
      <c r="BX30" s="80"/>
      <c r="BY30" s="80"/>
      <c r="BZ30" s="80"/>
      <c r="CA30" s="77"/>
      <c r="CB30" s="77"/>
      <c r="CC30" s="77"/>
      <c r="CD30" s="77"/>
      <c r="CE30" s="77"/>
      <c r="CF30" s="77"/>
      <c r="CG30" s="77"/>
      <c r="CH30" s="77"/>
      <c r="CI30" s="77"/>
      <c r="CJ30" s="77"/>
    </row>
    <row r="31" spans="1:88" s="81" customFormat="1" ht="13.5" customHeight="1" x14ac:dyDescent="0.2">
      <c r="A31" s="77" t="s">
        <v>196</v>
      </c>
      <c r="B31" s="77"/>
      <c r="C31" s="77" t="s">
        <v>185</v>
      </c>
      <c r="D31" s="77"/>
      <c r="E31" s="129"/>
      <c r="F31" s="77" t="s">
        <v>231</v>
      </c>
      <c r="G31" s="77"/>
      <c r="H31" s="77"/>
      <c r="I31" s="78"/>
      <c r="J31" s="133"/>
      <c r="K31" s="77" t="s">
        <v>197</v>
      </c>
      <c r="L31" s="77"/>
      <c r="M31" s="77"/>
      <c r="N31" s="77"/>
      <c r="O31" s="133"/>
      <c r="P31" s="133"/>
      <c r="Q31" s="77"/>
      <c r="R31" s="79"/>
      <c r="S31" s="77" t="s">
        <v>96</v>
      </c>
      <c r="T31" s="79"/>
      <c r="U31" s="78"/>
      <c r="V31" s="79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9"/>
      <c r="AI31" s="78"/>
      <c r="AJ31" s="79"/>
      <c r="AK31" s="78"/>
      <c r="AL31" s="79"/>
      <c r="AM31" s="78"/>
      <c r="AN31" s="78"/>
      <c r="AO31" s="78"/>
      <c r="AP31" s="79"/>
      <c r="AQ31" s="78"/>
      <c r="AR31" s="79"/>
      <c r="AS31" s="78"/>
      <c r="AT31" s="79"/>
      <c r="AU31" s="78"/>
      <c r="AV31" s="79"/>
      <c r="AW31" s="78"/>
      <c r="AX31" s="79"/>
      <c r="AY31" s="77"/>
      <c r="AZ31" s="80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80"/>
      <c r="BV31" s="80"/>
      <c r="BW31" s="80"/>
      <c r="BX31" s="80"/>
      <c r="BY31" s="80"/>
      <c r="BZ31" s="80"/>
      <c r="CA31" s="77"/>
      <c r="CB31" s="77"/>
      <c r="CC31" s="77"/>
      <c r="CD31" s="77"/>
      <c r="CE31" s="77"/>
      <c r="CF31" s="77"/>
      <c r="CG31" s="77"/>
      <c r="CH31" s="77"/>
      <c r="CI31" s="77"/>
      <c r="CJ31" s="77"/>
    </row>
    <row r="32" spans="1:88" s="81" customFormat="1" ht="13.5" customHeight="1" x14ac:dyDescent="0.2">
      <c r="A32" s="77" t="s">
        <v>186</v>
      </c>
      <c r="B32" s="77"/>
      <c r="C32" s="77" t="s">
        <v>186</v>
      </c>
      <c r="D32" s="77"/>
      <c r="E32" s="77"/>
      <c r="F32" s="133" t="s">
        <v>186</v>
      </c>
      <c r="G32" s="77"/>
      <c r="H32" s="77"/>
      <c r="I32" s="78"/>
      <c r="J32" s="79"/>
      <c r="K32" s="133" t="s">
        <v>186</v>
      </c>
      <c r="L32" s="79"/>
      <c r="M32" s="78"/>
      <c r="N32" s="79"/>
      <c r="O32" s="78"/>
      <c r="P32" s="79"/>
      <c r="Q32" s="78"/>
      <c r="R32" s="79"/>
      <c r="S32" s="77" t="s">
        <v>186</v>
      </c>
      <c r="T32" s="79"/>
      <c r="U32" s="78"/>
      <c r="V32" s="7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9"/>
      <c r="AI32" s="78"/>
      <c r="AJ32" s="79"/>
      <c r="AK32" s="78"/>
      <c r="AL32" s="79"/>
      <c r="AM32" s="78"/>
      <c r="AN32" s="78"/>
      <c r="AO32" s="78"/>
      <c r="AP32" s="79"/>
      <c r="AQ32" s="78"/>
      <c r="AR32" s="79"/>
      <c r="AS32" s="78"/>
      <c r="AT32" s="79"/>
      <c r="AU32" s="78"/>
      <c r="AV32" s="79"/>
      <c r="AW32" s="78"/>
      <c r="AX32" s="79"/>
      <c r="AY32" s="77"/>
      <c r="AZ32" s="80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80"/>
      <c r="BV32" s="80"/>
      <c r="BW32" s="80"/>
      <c r="BX32" s="80"/>
      <c r="BY32" s="80"/>
      <c r="BZ32" s="80"/>
      <c r="CA32" s="77"/>
      <c r="CB32" s="77"/>
      <c r="CC32" s="77"/>
      <c r="CD32" s="77"/>
      <c r="CE32" s="77"/>
      <c r="CF32" s="77"/>
      <c r="CG32" s="77"/>
      <c r="CH32" s="77"/>
      <c r="CI32" s="77"/>
      <c r="CJ32" s="77"/>
    </row>
  </sheetData>
  <sheetProtection algorithmName="SHA-512" hashValue="QP5qCrkar2rklTyIzfTRutkI3Now4KXJQu/wcMDRo52ZW0zqpwCItRPHf4cQoIkIZAhEEJ7espuTxy7DeVBE4g==" saltValue="D8yJOa7mYHQwtQD098F4dQ==" spinCount="100000" sheet="1" objects="1" scenarios="1"/>
  <mergeCells count="42">
    <mergeCell ref="I3:K3"/>
    <mergeCell ref="B4:E4"/>
    <mergeCell ref="A9:A11"/>
    <mergeCell ref="B9:B11"/>
    <mergeCell ref="C9:C11"/>
    <mergeCell ref="D9:D11"/>
    <mergeCell ref="E9:E11"/>
    <mergeCell ref="F9:F11"/>
    <mergeCell ref="G9:H10"/>
    <mergeCell ref="I9:Y9"/>
    <mergeCell ref="AI9:AY9"/>
    <mergeCell ref="AA10:AA11"/>
    <mergeCell ref="AB10:AB11"/>
    <mergeCell ref="AI10:AI11"/>
    <mergeCell ref="AJ10:AM10"/>
    <mergeCell ref="Z9:AB9"/>
    <mergeCell ref="AC9:AC11"/>
    <mergeCell ref="AD9:AD11"/>
    <mergeCell ref="AE9:AE11"/>
    <mergeCell ref="AF9:AH10"/>
    <mergeCell ref="BB9:BB11"/>
    <mergeCell ref="BC9:BC11"/>
    <mergeCell ref="BD9:BT9"/>
    <mergeCell ref="BU9:BU11"/>
    <mergeCell ref="BM10:BP10"/>
    <mergeCell ref="BQ10:BT10"/>
    <mergeCell ref="A12:BU12"/>
    <mergeCell ref="A25:BU25"/>
    <mergeCell ref="AN10:AQ10"/>
    <mergeCell ref="AR10:AU10"/>
    <mergeCell ref="AV10:AY10"/>
    <mergeCell ref="BD10:BD11"/>
    <mergeCell ref="BE10:BH10"/>
    <mergeCell ref="BI10:BL10"/>
    <mergeCell ref="I10:L10"/>
    <mergeCell ref="M10:P10"/>
    <mergeCell ref="Q10:T10"/>
    <mergeCell ref="U10:X10"/>
    <mergeCell ref="Y10:Y11"/>
    <mergeCell ref="Z10:Z11"/>
    <mergeCell ref="AZ9:AZ11"/>
    <mergeCell ref="BA9:BA11"/>
  </mergeCells>
  <pageMargins left="0.19685039370078741" right="0.51181102362204722" top="0.15748031496062992" bottom="0.15748031496062992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NEP SHS 2019</vt:lpstr>
      <vt:lpstr>SOB SHS 2019</vt:lpstr>
      <vt:lpstr>Breakdown</vt:lpstr>
      <vt:lpstr>WFP SHS 2019</vt:lpstr>
      <vt:lpstr>'WFP SHS 2019'!Print_Titles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Acer</cp:lastModifiedBy>
  <cp:lastPrinted>2019-01-18T02:46:01Z</cp:lastPrinted>
  <dcterms:created xsi:type="dcterms:W3CDTF">2018-08-01T07:20:54Z</dcterms:created>
  <dcterms:modified xsi:type="dcterms:W3CDTF">2019-01-18T02:46:09Z</dcterms:modified>
</cp:coreProperties>
</file>