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Budget 2019\2020 NEP\"/>
    </mc:Choice>
  </mc:AlternateContent>
  <xr:revisionPtr revIDLastSave="0" documentId="13_ncr:1_{7072AEE5-E36D-494D-A40B-8CC40A08D185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NEP 2020" sheetId="3" r:id="rId1"/>
    <sheet name="Breakdown" sheetId="4" r:id="rId2"/>
    <sheet name="SOB 2020" sheetId="2" r:id="rId3"/>
  </sheets>
  <externalReferences>
    <externalReference r:id="rId4"/>
  </externalReferences>
  <definedNames>
    <definedName name="_xlnm.Print_Area" localSheetId="1">Breakdown!$A$1:$J$65</definedName>
    <definedName name="_xlnm.Print_Area" localSheetId="2">'SOB 2020'!$A$1:$G$85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2" l="1"/>
  <c r="G73" i="2"/>
  <c r="F73" i="2"/>
  <c r="F36" i="2" l="1"/>
  <c r="D72" i="2" l="1"/>
  <c r="D71" i="2"/>
  <c r="D70" i="2"/>
  <c r="D69" i="2"/>
  <c r="D67" i="2"/>
  <c r="D65" i="2"/>
  <c r="D64" i="2"/>
  <c r="D63" i="2"/>
  <c r="D61" i="2"/>
  <c r="D60" i="2"/>
  <c r="D58" i="2"/>
  <c r="D57" i="2"/>
  <c r="D56" i="2"/>
  <c r="D54" i="2"/>
  <c r="D50" i="2"/>
  <c r="D49" i="2"/>
  <c r="D48" i="2"/>
  <c r="D46" i="2"/>
  <c r="D44" i="2"/>
  <c r="D43" i="2"/>
  <c r="D42" i="2"/>
  <c r="D41" i="2"/>
  <c r="D39" i="2"/>
  <c r="D38" i="2"/>
  <c r="D35" i="2"/>
  <c r="D30" i="2"/>
  <c r="D29" i="2"/>
  <c r="D25" i="2"/>
  <c r="D23" i="2"/>
  <c r="D22" i="2"/>
  <c r="D18" i="2"/>
  <c r="D16" i="2"/>
  <c r="D70" i="3" l="1"/>
  <c r="I64" i="4" l="1"/>
  <c r="I65" i="4" s="1"/>
  <c r="H64" i="4"/>
  <c r="H65" i="4" s="1"/>
  <c r="G64" i="4"/>
  <c r="G65" i="4" s="1"/>
  <c r="G36" i="2" l="1"/>
  <c r="C1" i="4" l="1"/>
  <c r="E63" i="4"/>
  <c r="E62" i="4"/>
  <c r="E61" i="4"/>
  <c r="E60" i="4"/>
  <c r="E58" i="4"/>
  <c r="E56" i="4"/>
  <c r="E55" i="4"/>
  <c r="E54" i="4"/>
  <c r="E52" i="4"/>
  <c r="E51" i="4"/>
  <c r="E50" i="4"/>
  <c r="E49" i="4"/>
  <c r="E48" i="4"/>
  <c r="E47" i="4"/>
  <c r="E45" i="4"/>
  <c r="E44" i="4"/>
  <c r="E41" i="4"/>
  <c r="E40" i="4"/>
  <c r="E39" i="4"/>
  <c r="E37" i="4"/>
  <c r="E35" i="4"/>
  <c r="E34" i="4"/>
  <c r="E33" i="4"/>
  <c r="E32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3" i="4"/>
  <c r="E11" i="4"/>
  <c r="E10" i="4"/>
  <c r="E8" i="4"/>
  <c r="J15" i="4" l="1"/>
  <c r="J23" i="4"/>
  <c r="J27" i="4"/>
  <c r="J33" i="4"/>
  <c r="J39" i="4"/>
  <c r="J45" i="4"/>
  <c r="J50" i="4"/>
  <c r="J55" i="4"/>
  <c r="J61" i="4"/>
  <c r="J10" i="4"/>
  <c r="J16" i="4"/>
  <c r="J20" i="4"/>
  <c r="J24" i="4"/>
  <c r="J29" i="4"/>
  <c r="J34" i="4"/>
  <c r="J40" i="4"/>
  <c r="J47" i="4"/>
  <c r="J51" i="4"/>
  <c r="J56" i="4"/>
  <c r="J62" i="4"/>
  <c r="J11" i="4"/>
  <c r="J17" i="4"/>
  <c r="J21" i="4"/>
  <c r="J25" i="4"/>
  <c r="J30" i="4"/>
  <c r="J35" i="4"/>
  <c r="J41" i="4"/>
  <c r="J48" i="4"/>
  <c r="J52" i="4"/>
  <c r="J58" i="4"/>
  <c r="J63" i="4"/>
  <c r="J19" i="4"/>
  <c r="J13" i="4"/>
  <c r="J18" i="4"/>
  <c r="J22" i="4"/>
  <c r="J26" i="4"/>
  <c r="J32" i="4"/>
  <c r="J37" i="4"/>
  <c r="J44" i="4"/>
  <c r="J49" i="4"/>
  <c r="J54" i="4"/>
  <c r="J60" i="4"/>
  <c r="B12" i="2"/>
  <c r="G11" i="2"/>
  <c r="E35" i="2" s="1"/>
  <c r="J8" i="4" l="1"/>
  <c r="C2" i="4"/>
  <c r="J1" i="4" s="1"/>
  <c r="J2" i="4" s="1"/>
  <c r="E72" i="2"/>
  <c r="E71" i="2"/>
  <c r="E70" i="2"/>
  <c r="E69" i="2"/>
  <c r="E67" i="2"/>
  <c r="E65" i="2"/>
  <c r="E64" i="2"/>
  <c r="E63" i="2"/>
  <c r="E61" i="2"/>
  <c r="E60" i="2"/>
  <c r="E58" i="2"/>
  <c r="E57" i="2"/>
  <c r="E56" i="2"/>
  <c r="E54" i="2"/>
  <c r="E50" i="2"/>
  <c r="E49" i="2"/>
  <c r="E48" i="2"/>
  <c r="E46" i="2"/>
  <c r="E44" i="2"/>
  <c r="E43" i="2"/>
  <c r="E42" i="2"/>
  <c r="E41" i="2"/>
  <c r="E39" i="2"/>
  <c r="E38" i="2"/>
  <c r="E30" i="2"/>
  <c r="E29" i="2"/>
  <c r="E25" i="2"/>
  <c r="E23" i="2"/>
  <c r="E22" i="2"/>
  <c r="E18" i="2"/>
  <c r="E16" i="2"/>
  <c r="E36" i="2" l="1"/>
  <c r="E14" i="4"/>
  <c r="E64" i="4" s="1"/>
  <c r="D73" i="2"/>
  <c r="F64" i="4" l="1"/>
  <c r="F65" i="4" s="1"/>
  <c r="J14" i="4"/>
  <c r="J64" i="4" s="1"/>
  <c r="J65" i="4" s="1"/>
</calcChain>
</file>

<file path=xl/sharedStrings.xml><?xml version="1.0" encoding="utf-8"?>
<sst xmlns="http://schemas.openxmlformats.org/spreadsheetml/2006/main" count="387" uniqueCount="226">
  <si>
    <t>Traveling Expenses</t>
  </si>
  <si>
    <t>Training Expenses</t>
  </si>
  <si>
    <t>Water Expenses</t>
  </si>
  <si>
    <t>Electricity Expenses</t>
  </si>
  <si>
    <t>OBJECT OF EXPENDITURE</t>
  </si>
  <si>
    <t>Janitorial Services</t>
  </si>
  <si>
    <t>Labor and Wages</t>
  </si>
  <si>
    <t>Telephone Expenses-Mobile</t>
  </si>
  <si>
    <t>Telephone Expenses-Landline</t>
  </si>
  <si>
    <t>Accountable Forms Expenses</t>
  </si>
  <si>
    <t>Other Professional Services</t>
  </si>
  <si>
    <t>Taxes, Duties and Licenses</t>
  </si>
  <si>
    <t>Insurance Expenses</t>
  </si>
  <si>
    <t>Representation Expenses</t>
  </si>
  <si>
    <t>DEPARTMENT OF EDUCATION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</si>
  <si>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</si>
  <si>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</si>
  <si>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</si>
  <si>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</si>
  <si>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</si>
  <si>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 MAINTENANCE AND OTHER OPERATING EXPENSES</t>
  </si>
  <si>
    <t>School:</t>
  </si>
  <si>
    <t>District:</t>
  </si>
  <si>
    <t>UACS CODE</t>
  </si>
  <si>
    <t>AMOUNT</t>
  </si>
  <si>
    <t>Percentage</t>
  </si>
  <si>
    <t>Traveling Expenses - Local</t>
  </si>
  <si>
    <t>5-02-01-010-00</t>
  </si>
  <si>
    <t>Training and Scholarship Expenses</t>
  </si>
  <si>
    <t>5-02-02-010-00</t>
  </si>
  <si>
    <t>ICT Training Expenses</t>
  </si>
  <si>
    <t xml:space="preserve">5-02-02-010-01 </t>
  </si>
  <si>
    <t>Supplies and Materials Expenses</t>
  </si>
  <si>
    <t>ICT Office Supplies Expenses</t>
  </si>
  <si>
    <t>5-02-03-010-01</t>
  </si>
  <si>
    <t>Office Supllies Expenses</t>
  </si>
  <si>
    <t>5-02-03-010-00</t>
  </si>
  <si>
    <t>5-02-03-020-00</t>
  </si>
  <si>
    <t>Food Supplies Expenses</t>
  </si>
  <si>
    <t>5-02-03-050-00</t>
  </si>
  <si>
    <t>Drugs and Medicines Expenses</t>
  </si>
  <si>
    <t>5-02-03-070-00</t>
  </si>
  <si>
    <t>Medical, Dental and Laboratory Supplies Expenses</t>
  </si>
  <si>
    <t>5-02-03-080-00</t>
  </si>
  <si>
    <t>Fuel, Oil and Lubricants Expenses</t>
  </si>
  <si>
    <t>5-02-03-090-00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</si>
  <si>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</si>
  <si>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</si>
  <si>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</si>
  <si>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</si>
  <si>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</si>
  <si>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</si>
  <si>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</si>
  <si>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</si>
  <si>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</si>
  <si>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</si>
  <si>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</si>
  <si>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</si>
  <si>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</si>
  <si>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</si>
  <si>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Other Supplies Expenses</t>
  </si>
  <si>
    <t>5-02-03-990-00</t>
  </si>
  <si>
    <t>Utility Expenses</t>
  </si>
  <si>
    <t>5-02-04-010-00</t>
  </si>
  <si>
    <t>5-02-04-020-00</t>
  </si>
  <si>
    <t>Communication Expenses</t>
  </si>
  <si>
    <t>Postage and Courier Services</t>
  </si>
  <si>
    <t>5-02-05-010-00</t>
  </si>
  <si>
    <t>5-02-05-020-00</t>
  </si>
  <si>
    <t>5-02-05-020-02</t>
  </si>
  <si>
    <t>Internet Expenses</t>
  </si>
  <si>
    <t>5-02-05-030-00</t>
  </si>
  <si>
    <t>General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</si>
  <si>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</si>
  <si>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</si>
  <si>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</si>
  <si>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</si>
  <si>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</si>
  <si>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</si>
  <si>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</si>
  <si>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</si>
  <si>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</si>
  <si>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</si>
  <si>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</si>
  <si>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</si>
  <si>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</si>
  <si>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</si>
  <si>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</si>
  <si>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</si>
  <si>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</si>
  <si>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</si>
  <si>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</si>
  <si>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</si>
  <si>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</si>
  <si>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</si>
  <si>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</si>
  <si>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</si>
  <si>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</si>
  <si>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</si>
  <si>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</si>
  <si>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</si>
  <si>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</si>
  <si>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</si>
  <si>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</si>
  <si>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</si>
  <si>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</si>
  <si>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</si>
  <si>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Schools Division Superintendent</t>
  </si>
  <si>
    <t>Professional Services</t>
  </si>
  <si>
    <t>Other General Services</t>
  </si>
  <si>
    <t>Repairs and Maintenance - Motor Vehicles</t>
  </si>
  <si>
    <t>5-02-11-990-00</t>
  </si>
  <si>
    <t>5-02-12-990-99</t>
  </si>
  <si>
    <t>5-02-13-060-01</t>
  </si>
  <si>
    <t>5-02-15-010-01</t>
  </si>
  <si>
    <t>5-02-15-030-00</t>
  </si>
  <si>
    <t>Transportation and Delivery Expenses</t>
  </si>
  <si>
    <t>5-02-99-030-00</t>
  </si>
  <si>
    <t>5-02-99-040-00</t>
  </si>
  <si>
    <t>5-02-99-990-99</t>
  </si>
  <si>
    <t>School ID</t>
  </si>
  <si>
    <t>School Name</t>
  </si>
  <si>
    <t>Pighalugan ES</t>
  </si>
  <si>
    <t>Pigpamulahan ES</t>
  </si>
  <si>
    <t>Incalbog ES</t>
  </si>
  <si>
    <t>Bagong Silang ES</t>
  </si>
  <si>
    <t>Balangbang ES</t>
  </si>
  <si>
    <t>Caburacanan ES</t>
  </si>
  <si>
    <t>Dumayas ES</t>
  </si>
  <si>
    <t>Indalasa ES</t>
  </si>
  <si>
    <t>Kulaman ES</t>
  </si>
  <si>
    <t>Lalawan ES</t>
  </si>
  <si>
    <t>Langasihan ES</t>
  </si>
  <si>
    <t>Linabo CS</t>
  </si>
  <si>
    <t>Lunokan ES</t>
  </si>
  <si>
    <t>Maligaya ES</t>
  </si>
  <si>
    <t>Managok CS</t>
  </si>
  <si>
    <t>Matangpatang ES</t>
  </si>
  <si>
    <t>Miglamin ES</t>
  </si>
  <si>
    <t>Panamucan ES</t>
  </si>
  <si>
    <t>Sawaga ES</t>
  </si>
  <si>
    <t>Silae ES</t>
  </si>
  <si>
    <t>St. Peter ES</t>
  </si>
  <si>
    <t>Zamboanguita CS</t>
  </si>
  <si>
    <t>Bangcud CES</t>
  </si>
  <si>
    <t>Bendolan ES</t>
  </si>
  <si>
    <t>Binalbagan ES</t>
  </si>
  <si>
    <t>Cabangahan ES</t>
  </si>
  <si>
    <t>Calawag ES</t>
  </si>
  <si>
    <t>Dapulan ES</t>
  </si>
  <si>
    <t>Laguitas ES</t>
  </si>
  <si>
    <t>Mabuhay ES</t>
  </si>
  <si>
    <t>Malapgap ES</t>
  </si>
  <si>
    <t>Mapayag ES</t>
  </si>
  <si>
    <t>Padernal ES</t>
  </si>
  <si>
    <t>San Martin ES</t>
  </si>
  <si>
    <t>San Roque ES</t>
  </si>
  <si>
    <t>Simaya ES</t>
  </si>
  <si>
    <t>Airport Village ES</t>
  </si>
  <si>
    <t>Baganao ES</t>
  </si>
  <si>
    <t>BCT ES</t>
  </si>
  <si>
    <t>Candiisan ES</t>
  </si>
  <si>
    <t>Casisang CS</t>
  </si>
  <si>
    <t>Dalwangan ES</t>
  </si>
  <si>
    <t>Imbayao ES</t>
  </si>
  <si>
    <t>Kibalabag ES</t>
  </si>
  <si>
    <t>Kilap-agan ES</t>
  </si>
  <si>
    <t>Manalog ES</t>
  </si>
  <si>
    <t>Natid-asan ES</t>
  </si>
  <si>
    <t>New Ilocos ES</t>
  </si>
  <si>
    <t>Patpat ES</t>
  </si>
  <si>
    <t>San Jose ES</t>
  </si>
  <si>
    <t>Tag-ilanao ES</t>
  </si>
  <si>
    <t>Tintinaan ES</t>
  </si>
  <si>
    <t>Barangay 9 ES</t>
  </si>
  <si>
    <t>Paiwaig ES</t>
  </si>
  <si>
    <t>Can-ayan IS</t>
  </si>
  <si>
    <t>Busdi IS</t>
  </si>
  <si>
    <t>District</t>
  </si>
  <si>
    <t>I</t>
  </si>
  <si>
    <t>X</t>
  </si>
  <si>
    <t>II</t>
  </si>
  <si>
    <t>IX</t>
  </si>
  <si>
    <t>VI</t>
  </si>
  <si>
    <t>VIII</t>
  </si>
  <si>
    <t>V</t>
  </si>
  <si>
    <t xml:space="preserve">VII </t>
  </si>
  <si>
    <t>VII</t>
  </si>
  <si>
    <t>IV</t>
  </si>
  <si>
    <t>III</t>
  </si>
  <si>
    <t>Name of School:</t>
  </si>
  <si>
    <t>Annual Allotment: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</si>
  <si>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</si>
  <si>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</si>
  <si>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</si>
  <si>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</si>
  <si>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</si>
  <si>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</si>
  <si>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</si>
  <si>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</si>
  <si>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GROSS TOTAL AMOUNT</t>
  </si>
  <si>
    <t>NET AMOUNT OF REQUEST</t>
  </si>
  <si>
    <t>Total Supplies and Materials Expenses</t>
  </si>
  <si>
    <t>Amount (per 2020 NEP)</t>
  </si>
  <si>
    <t>Capitan Angel IS</t>
  </si>
  <si>
    <t>Kibalabag IS</t>
  </si>
  <si>
    <t>For Fiscal Year 2020</t>
  </si>
  <si>
    <t>Proposed 2020</t>
  </si>
  <si>
    <t>Damitan ES</t>
  </si>
  <si>
    <t>Kalasungay CS</t>
  </si>
  <si>
    <t>Sumpong CS</t>
  </si>
  <si>
    <t>Sta. Ana ES</t>
  </si>
  <si>
    <t>Malaybalay City CS</t>
  </si>
  <si>
    <t>Aglayan CS</t>
  </si>
  <si>
    <t>Magsaysay  ES</t>
  </si>
  <si>
    <t>Macote ES</t>
  </si>
  <si>
    <t>Mapulo ES</t>
  </si>
  <si>
    <t>Tuburan ES</t>
  </si>
  <si>
    <t>Breakdown (Gross):</t>
  </si>
  <si>
    <t>Letter Request (Net):</t>
  </si>
  <si>
    <t>BREAKDOWN OF REQUESTED MOOE FY 2020</t>
  </si>
  <si>
    <t>NEP 2020</t>
  </si>
  <si>
    <t>VICTORIA V. GAZO, Ph.D, CESO V</t>
  </si>
  <si>
    <t>Finance Services - Budget Unit</t>
  </si>
  <si>
    <t>Allocation:</t>
  </si>
  <si>
    <t>Actual Expenses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</si>
</sst>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F800]dddd\,\ mmmm\ dd\,\ yyyy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u/>
      <sz val="11"/>
      <color rgb="FF00B05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2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/>
    <xf numFmtId="0" fontId="5" fillId="3" borderId="1" xfId="0" applyFont="1" applyFill="1" applyBorder="1" applyProtection="1">
      <protection locked="0"/>
    </xf>
    <xf numFmtId="10" fontId="5" fillId="0" borderId="0" xfId="1" applyNumberFormat="1" applyFont="1"/>
    <xf numFmtId="164" fontId="5" fillId="0" borderId="0" xfId="1" applyFont="1"/>
    <xf numFmtId="164" fontId="7" fillId="0" borderId="3" xfId="1" applyFont="1" applyBorder="1" applyAlignment="1">
      <alignment horizontal="center" vertical="center" wrapText="1"/>
    </xf>
    <xf numFmtId="0" fontId="2" fillId="0" borderId="3" xfId="0" applyFont="1" applyFill="1" applyBorder="1"/>
    <xf numFmtId="10" fontId="2" fillId="0" borderId="3" xfId="1" applyNumberFormat="1" applyFont="1" applyFill="1" applyBorder="1"/>
    <xf numFmtId="0" fontId="5" fillId="0" borderId="3" xfId="0" applyFont="1" applyBorder="1"/>
    <xf numFmtId="164" fontId="2" fillId="0" borderId="3" xfId="1" applyFont="1" applyFill="1" applyBorder="1"/>
    <xf numFmtId="0" fontId="8" fillId="0" borderId="3" xfId="0" applyFont="1" applyFill="1" applyBorder="1"/>
    <xf numFmtId="10" fontId="5" fillId="0" borderId="0" xfId="8" applyNumberFormat="1" applyFont="1"/>
    <xf numFmtId="164" fontId="5" fillId="0" borderId="3" xfId="0" applyNumberFormat="1" applyFont="1" applyBorder="1"/>
    <xf numFmtId="164" fontId="2" fillId="3" borderId="3" xfId="1" applyFont="1" applyFill="1" applyBorder="1" applyProtection="1">
      <protection locked="0"/>
    </xf>
    <xf numFmtId="164" fontId="5" fillId="3" borderId="3" xfId="1" applyFont="1" applyFill="1" applyBorder="1" applyProtection="1">
      <protection locked="0"/>
    </xf>
    <xf numFmtId="10" fontId="2" fillId="0" borderId="3" xfId="8" applyNumberFormat="1" applyFont="1" applyFill="1" applyBorder="1"/>
    <xf numFmtId="164" fontId="2" fillId="0" borderId="3" xfId="1" applyFont="1" applyFill="1" applyBorder="1" applyProtection="1"/>
    <xf numFmtId="164" fontId="5" fillId="0" borderId="3" xfId="1" applyFont="1" applyBorder="1" applyProtection="1"/>
    <xf numFmtId="10" fontId="5" fillId="0" borderId="3" xfId="8" applyNumberFormat="1" applyFont="1" applyBorder="1"/>
    <xf numFmtId="0" fontId="8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Border="1"/>
    <xf numFmtId="49" fontId="4" fillId="0" borderId="3" xfId="0" applyNumberFormat="1" applyFont="1" applyFill="1" applyBorder="1" applyAlignment="1"/>
    <xf numFmtId="10" fontId="7" fillId="0" borderId="3" xfId="8" applyNumberFormat="1" applyFont="1" applyBorder="1" applyAlignment="1">
      <alignment horizontal="left"/>
    </xf>
    <xf numFmtId="164" fontId="7" fillId="0" borderId="3" xfId="1" applyFont="1" applyBorder="1" applyAlignment="1">
      <alignment horizontal="left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5" fillId="0" borderId="3" xfId="1" applyFont="1" applyFill="1" applyBorder="1" applyProtection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/>
    <xf numFmtId="2" fontId="0" fillId="0" borderId="3" xfId="0" applyNumberFormat="1" applyBorder="1"/>
    <xf numFmtId="165" fontId="0" fillId="0" borderId="0" xfId="1" applyNumberFormat="1" applyFont="1"/>
    <xf numFmtId="165" fontId="0" fillId="0" borderId="3" xfId="1" applyNumberFormat="1" applyFont="1" applyBorder="1"/>
    <xf numFmtId="164" fontId="5" fillId="5" borderId="1" xfId="1" applyFont="1" applyFill="1" applyBorder="1" applyProtection="1"/>
    <xf numFmtId="0" fontId="5" fillId="5" borderId="2" xfId="0" applyFont="1" applyFill="1" applyBorder="1" applyProtection="1"/>
    <xf numFmtId="166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top"/>
    </xf>
    <xf numFmtId="0" fontId="12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Protection="1"/>
    <xf numFmtId="49" fontId="13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Protection="1"/>
    <xf numFmtId="164" fontId="15" fillId="0" borderId="0" xfId="1" applyFont="1" applyBorder="1" applyProtection="1"/>
    <xf numFmtId="164" fontId="10" fillId="0" borderId="0" xfId="1" applyFont="1" applyBorder="1" applyProtection="1"/>
    <xf numFmtId="164" fontId="16" fillId="0" borderId="0" xfId="1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164" fontId="14" fillId="0" borderId="0" xfId="1" applyFont="1" applyBorder="1" applyAlignment="1" applyProtection="1">
      <alignment horizontal="center" vertical="center"/>
    </xf>
    <xf numFmtId="164" fontId="17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center" vertical="center"/>
      <protection locked="0"/>
    </xf>
    <xf numFmtId="43" fontId="16" fillId="0" borderId="0" xfId="1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164" fontId="18" fillId="0" borderId="2" xfId="1" applyFont="1" applyBorder="1" applyAlignment="1" applyProtection="1">
      <alignment horizontal="center" vertical="center"/>
    </xf>
    <xf numFmtId="164" fontId="14" fillId="0" borderId="6" xfId="1" applyFont="1" applyBorder="1" applyAlignment="1" applyProtection="1">
      <alignment horizontal="center" vertical="center"/>
    </xf>
    <xf numFmtId="164" fontId="18" fillId="0" borderId="6" xfId="1" applyFont="1" applyBorder="1" applyAlignment="1" applyProtection="1">
      <alignment horizontal="center" vertical="center"/>
    </xf>
    <xf numFmtId="0" fontId="0" fillId="0" borderId="0" xfId="0" applyFont="1"/>
    <xf numFmtId="0" fontId="2" fillId="0" borderId="7" xfId="0" applyFont="1" applyFill="1" applyBorder="1"/>
    <xf numFmtId="167" fontId="18" fillId="0" borderId="6" xfId="1" applyNumberFormat="1" applyFont="1" applyBorder="1" applyAlignment="1" applyProtection="1">
      <alignment horizontal="center" vertical="center"/>
    </xf>
    <xf numFmtId="167" fontId="18" fillId="0" borderId="2" xfId="1" applyNumberFormat="1" applyFont="1" applyBorder="1" applyAlignment="1" applyProtection="1">
      <alignment horizontal="center" vertical="center"/>
    </xf>
    <xf numFmtId="165" fontId="0" fillId="0" borderId="0" xfId="0" applyNumberFormat="1"/>
    <xf numFmtId="0" fontId="14" fillId="0" borderId="0" xfId="0" applyNumberFormat="1" applyFont="1" applyBorder="1" applyAlignment="1" applyProtection="1">
      <alignment horizontal="left" wrapText="1"/>
    </xf>
    <xf numFmtId="164" fontId="10" fillId="0" borderId="0" xfId="1" applyFont="1" applyBorder="1" applyAlignment="1" applyProtection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7" fillId="0" borderId="9" xfId="1" applyNumberFormat="1" applyFont="1" applyBorder="1" applyAlignment="1">
      <alignment horizontal="center" vertical="center"/>
    </xf>
    <xf numFmtId="10" fontId="7" fillId="0" borderId="8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9">
    <cellStyle name="Comma" xfId="1" builtinId="3"/>
    <cellStyle name="Comma 2" xfId="3" xr:uid="{00000000-0005-0000-0000-000001000000}"/>
    <cellStyle name="headerStyle" xfId="4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2" xr:uid="{00000000-0005-0000-0000-000007000000}"/>
    <cellStyle name="Percent" xfId="8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1413355</xdr:colOff>
      <xdr:row>0</xdr:row>
      <xdr:rowOff>53378</xdr:rowOff>
    </xdr:from>
    <xdr:to>
      <xdr:col>1</xdr:col>
      <xdr:colOff>2181166</xdr:colOff>
      <xdr:row>4</xdr:row>
      <xdr:rowOff>55637</xdr:rowOff>
    </xdr:to>
    <xdr:pic>
      <xdr:nvPicPr>
        <xdr:cNvPr id="2" name="Picture 1" descr="Description: deped 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195" y="53378"/>
          <a:ext cx="767811" cy="672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A4">
            <v>5.105558656466494E-2</v>
          </cell>
          <cell r="D4">
            <v>0.10962997012181108</v>
          </cell>
          <cell r="F4">
            <v>0.35341629182125622</v>
          </cell>
          <cell r="G4">
            <v>4.9249761959483862E-3</v>
          </cell>
          <cell r="J4">
            <v>8.9962898512657187E-3</v>
          </cell>
          <cell r="R4">
            <v>1.0736448107167482E-2</v>
          </cell>
          <cell r="S4">
            <v>1.9141740814919393E-2</v>
          </cell>
          <cell r="AD4">
            <v>0.14302130873034113</v>
          </cell>
          <cell r="AE4">
            <v>7.9784614374363849E-3</v>
          </cell>
          <cell r="AF4">
            <v>6.6815510391699778E-2</v>
          </cell>
          <cell r="AG4">
            <v>2.1013231769379782E-3</v>
          </cell>
          <cell r="AH4">
            <v>3.0206520668483437E-3</v>
          </cell>
          <cell r="AI4">
            <v>9.8499523918967719E-5</v>
          </cell>
          <cell r="AJ4">
            <v>1.3264602554420987E-2</v>
          </cell>
          <cell r="AX4">
            <v>1.9699904783793544E-4</v>
          </cell>
          <cell r="AZ4">
            <v>1.661358636766589E-2</v>
          </cell>
          <cell r="BA4">
            <v>6.0413041336966873E-3</v>
          </cell>
          <cell r="BC4">
            <v>3.8743146074793973E-3</v>
          </cell>
          <cell r="BJ4">
            <v>1.9141740814919393E-2</v>
          </cell>
          <cell r="BL4">
            <v>2.16698952621729E-3</v>
          </cell>
          <cell r="BM4">
            <v>2.7579866697310961E-3</v>
          </cell>
          <cell r="BN4">
            <v>6.5009685786518697E-3</v>
          </cell>
          <cell r="BV4">
            <v>3.2833174639655909E-5</v>
          </cell>
          <cell r="BX4">
            <v>2.0356568276586663E-3</v>
          </cell>
          <cell r="CT4">
            <v>2.3968217486948812E-3</v>
          </cell>
          <cell r="CU4">
            <v>4.0713136553173325E-3</v>
          </cell>
          <cell r="CV4">
            <v>1.950290573595561E-2</v>
          </cell>
          <cell r="CW4">
            <v>6.5666349279311817E-5</v>
          </cell>
          <cell r="CY4">
            <v>2.05535673244246E-2</v>
          </cell>
          <cell r="CZ4">
            <v>2.8893193682897199E-3</v>
          </cell>
          <cell r="DA4">
            <v>5.0563088945070099E-3</v>
          </cell>
          <cell r="DK4">
            <v>9.1900055816396889E-2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0"/>
  <sheetViews>
    <sheetView workbookViewId="0">
      <selection activeCell="C7" sqref="C7"/>
    </sheetView>
  </sheetViews>
  <sheetFormatPr defaultRowHeight="14.4" x14ac:dyDescent="0.3"/>
  <cols>
    <col min="1" max="1" width="17.6640625" bestFit="1" customWidth="1"/>
    <col min="2" max="2" width="7.33203125" bestFit="1" customWidth="1"/>
    <col min="3" max="3" width="10" customWidth="1"/>
    <col min="4" max="4" width="13" customWidth="1"/>
    <col min="5" max="5" width="13.33203125" bestFit="1" customWidth="1"/>
  </cols>
  <sheetData>
    <row r="1" spans="1:5" ht="28.8" x14ac:dyDescent="0.3">
      <c r="A1" s="29" t="s">
        <v>121</v>
      </c>
      <c r="B1" s="29" t="s">
        <v>178</v>
      </c>
      <c r="C1" s="29" t="s">
        <v>120</v>
      </c>
      <c r="D1" s="30" t="s">
        <v>203</v>
      </c>
    </row>
    <row r="2" spans="1:5" x14ac:dyDescent="0.3">
      <c r="A2" s="31" t="s">
        <v>208</v>
      </c>
      <c r="B2" s="32" t="s">
        <v>179</v>
      </c>
      <c r="C2" s="31">
        <v>103610</v>
      </c>
      <c r="D2" s="34">
        <v>186000</v>
      </c>
      <c r="E2" s="33"/>
    </row>
    <row r="3" spans="1:5" x14ac:dyDescent="0.3">
      <c r="A3" s="31" t="s">
        <v>163</v>
      </c>
      <c r="B3" s="32" t="s">
        <v>179</v>
      </c>
      <c r="C3" s="31">
        <v>126580</v>
      </c>
      <c r="D3" s="34">
        <v>835000</v>
      </c>
      <c r="E3" s="33"/>
    </row>
    <row r="4" spans="1:5" x14ac:dyDescent="0.3">
      <c r="A4" s="31" t="s">
        <v>209</v>
      </c>
      <c r="B4" s="32" t="s">
        <v>179</v>
      </c>
      <c r="C4" s="31">
        <v>126582</v>
      </c>
      <c r="D4" s="34">
        <v>885000</v>
      </c>
      <c r="E4" s="33"/>
    </row>
    <row r="5" spans="1:5" x14ac:dyDescent="0.3">
      <c r="A5" s="31" t="s">
        <v>204</v>
      </c>
      <c r="B5" s="32" t="s">
        <v>179</v>
      </c>
      <c r="C5" s="31">
        <v>126583</v>
      </c>
      <c r="D5" s="34">
        <v>293000</v>
      </c>
      <c r="E5" s="33"/>
    </row>
    <row r="6" spans="1:5" x14ac:dyDescent="0.3">
      <c r="A6" s="31" t="s">
        <v>169</v>
      </c>
      <c r="B6" s="32" t="s">
        <v>179</v>
      </c>
      <c r="C6" s="31">
        <v>126589</v>
      </c>
      <c r="D6" s="34">
        <v>364000</v>
      </c>
      <c r="E6" s="33"/>
    </row>
    <row r="7" spans="1:5" x14ac:dyDescent="0.3">
      <c r="A7" s="31" t="s">
        <v>170</v>
      </c>
      <c r="B7" s="32" t="s">
        <v>179</v>
      </c>
      <c r="C7" s="31">
        <v>126590</v>
      </c>
      <c r="D7" s="34">
        <v>608000</v>
      </c>
      <c r="E7" s="33"/>
    </row>
    <row r="8" spans="1:5" x14ac:dyDescent="0.3">
      <c r="A8" s="31" t="s">
        <v>124</v>
      </c>
      <c r="B8" s="32" t="s">
        <v>181</v>
      </c>
      <c r="C8" s="31">
        <v>103677</v>
      </c>
      <c r="D8" s="34">
        <v>240000</v>
      </c>
      <c r="E8" s="33"/>
    </row>
    <row r="9" spans="1:5" x14ac:dyDescent="0.3">
      <c r="A9" s="31" t="s">
        <v>159</v>
      </c>
      <c r="B9" s="32" t="s">
        <v>181</v>
      </c>
      <c r="C9" s="31">
        <v>126575</v>
      </c>
      <c r="D9" s="34">
        <v>257000</v>
      </c>
      <c r="E9" s="33"/>
    </row>
    <row r="10" spans="1:5" x14ac:dyDescent="0.3">
      <c r="A10" s="31" t="s">
        <v>161</v>
      </c>
      <c r="B10" s="32" t="s">
        <v>181</v>
      </c>
      <c r="C10" s="31">
        <v>126578</v>
      </c>
      <c r="D10" s="34">
        <v>257000</v>
      </c>
      <c r="E10" s="33"/>
    </row>
    <row r="11" spans="1:5" x14ac:dyDescent="0.3">
      <c r="A11" s="31" t="s">
        <v>205</v>
      </c>
      <c r="B11" s="32" t="s">
        <v>181</v>
      </c>
      <c r="C11" s="31">
        <v>126584</v>
      </c>
      <c r="D11" s="34">
        <v>238000</v>
      </c>
      <c r="E11" s="33"/>
    </row>
    <row r="12" spans="1:5" x14ac:dyDescent="0.3">
      <c r="A12" s="31" t="s">
        <v>166</v>
      </c>
      <c r="B12" s="32" t="s">
        <v>181</v>
      </c>
      <c r="C12" s="31">
        <v>126585</v>
      </c>
      <c r="D12" s="34">
        <v>280000</v>
      </c>
      <c r="E12" s="33"/>
    </row>
    <row r="13" spans="1:5" x14ac:dyDescent="0.3">
      <c r="A13" s="31" t="s">
        <v>167</v>
      </c>
      <c r="B13" s="32" t="s">
        <v>181</v>
      </c>
      <c r="C13" s="31">
        <v>126587</v>
      </c>
      <c r="D13" s="34">
        <v>277000</v>
      </c>
      <c r="E13" s="33"/>
    </row>
    <row r="14" spans="1:5" x14ac:dyDescent="0.3">
      <c r="A14" s="31" t="s">
        <v>210</v>
      </c>
      <c r="B14" s="32" t="s">
        <v>181</v>
      </c>
      <c r="C14" s="31">
        <v>126593</v>
      </c>
      <c r="D14" s="34">
        <v>1071000</v>
      </c>
      <c r="E14" s="33"/>
    </row>
    <row r="15" spans="1:5" x14ac:dyDescent="0.3">
      <c r="A15" s="31" t="s">
        <v>172</v>
      </c>
      <c r="B15" s="32" t="s">
        <v>181</v>
      </c>
      <c r="C15" s="31">
        <v>126594</v>
      </c>
      <c r="D15" s="34">
        <v>197000</v>
      </c>
      <c r="E15" s="33"/>
    </row>
    <row r="16" spans="1:5" x14ac:dyDescent="0.3">
      <c r="A16" s="31" t="s">
        <v>173</v>
      </c>
      <c r="B16" s="32" t="s">
        <v>181</v>
      </c>
      <c r="C16" s="31">
        <v>126595</v>
      </c>
      <c r="D16" s="34">
        <v>253000</v>
      </c>
      <c r="E16" s="33"/>
    </row>
    <row r="17" spans="1:5" x14ac:dyDescent="0.3">
      <c r="A17" s="31" t="s">
        <v>176</v>
      </c>
      <c r="B17" s="32" t="s">
        <v>181</v>
      </c>
      <c r="C17" s="31">
        <v>500245</v>
      </c>
      <c r="D17" s="34">
        <v>505000</v>
      </c>
      <c r="E17" s="33"/>
    </row>
    <row r="18" spans="1:5" x14ac:dyDescent="0.3">
      <c r="A18" s="31" t="s">
        <v>164</v>
      </c>
      <c r="B18" s="32" t="s">
        <v>189</v>
      </c>
      <c r="C18" s="31">
        <v>126581</v>
      </c>
      <c r="D18" s="34">
        <v>402000</v>
      </c>
      <c r="E18" s="33"/>
    </row>
    <row r="19" spans="1:5" x14ac:dyDescent="0.3">
      <c r="A19" s="31" t="s">
        <v>211</v>
      </c>
      <c r="B19" s="32" t="s">
        <v>189</v>
      </c>
      <c r="C19" s="31">
        <v>126592</v>
      </c>
      <c r="D19" s="34">
        <v>227000</v>
      </c>
      <c r="E19" s="33"/>
    </row>
    <row r="20" spans="1:5" x14ac:dyDescent="0.3">
      <c r="A20" s="31" t="s">
        <v>160</v>
      </c>
      <c r="B20" s="32" t="s">
        <v>188</v>
      </c>
      <c r="C20" s="31">
        <v>126576</v>
      </c>
      <c r="D20" s="34">
        <v>471000</v>
      </c>
      <c r="E20" s="33"/>
    </row>
    <row r="21" spans="1:5" x14ac:dyDescent="0.3">
      <c r="A21" s="31" t="s">
        <v>212</v>
      </c>
      <c r="B21" s="32" t="s">
        <v>188</v>
      </c>
      <c r="C21" s="31">
        <v>126586</v>
      </c>
      <c r="D21" s="34">
        <v>2443000</v>
      </c>
      <c r="E21" s="33"/>
    </row>
    <row r="22" spans="1:5" x14ac:dyDescent="0.3">
      <c r="A22" s="31" t="s">
        <v>174</v>
      </c>
      <c r="B22" s="32" t="s">
        <v>188</v>
      </c>
      <c r="C22" s="31">
        <v>199510</v>
      </c>
      <c r="D22" s="34">
        <v>553000</v>
      </c>
      <c r="E22" s="33"/>
    </row>
    <row r="23" spans="1:5" x14ac:dyDescent="0.3">
      <c r="A23" s="31" t="s">
        <v>168</v>
      </c>
      <c r="B23" s="32" t="s">
        <v>185</v>
      </c>
      <c r="C23" s="31">
        <v>126588</v>
      </c>
      <c r="D23" s="34">
        <v>459000</v>
      </c>
      <c r="E23" s="33"/>
    </row>
    <row r="24" spans="1:5" x14ac:dyDescent="0.3">
      <c r="A24" s="31" t="s">
        <v>139</v>
      </c>
      <c r="B24" s="32" t="s">
        <v>185</v>
      </c>
      <c r="C24" s="31">
        <v>126551</v>
      </c>
      <c r="D24" s="34">
        <v>241000</v>
      </c>
      <c r="E24" s="33"/>
    </row>
    <row r="25" spans="1:5" x14ac:dyDescent="0.3">
      <c r="A25" s="31" t="s">
        <v>151</v>
      </c>
      <c r="B25" s="32" t="s">
        <v>185</v>
      </c>
      <c r="C25" s="31">
        <v>126565</v>
      </c>
      <c r="D25" s="34">
        <v>324000</v>
      </c>
      <c r="E25" s="33"/>
    </row>
    <row r="26" spans="1:5" x14ac:dyDescent="0.3">
      <c r="A26" s="31" t="s">
        <v>158</v>
      </c>
      <c r="B26" s="32" t="s">
        <v>185</v>
      </c>
      <c r="C26" s="31">
        <v>126574</v>
      </c>
      <c r="D26" s="34">
        <v>1059000</v>
      </c>
      <c r="E26" s="33"/>
    </row>
    <row r="27" spans="1:5" x14ac:dyDescent="0.3">
      <c r="A27" s="31" t="s">
        <v>162</v>
      </c>
      <c r="B27" s="32" t="s">
        <v>185</v>
      </c>
      <c r="C27" s="31">
        <v>126579</v>
      </c>
      <c r="D27" s="34">
        <v>931000</v>
      </c>
      <c r="E27" s="33"/>
    </row>
    <row r="28" spans="1:5" x14ac:dyDescent="0.3">
      <c r="A28" s="31" t="s">
        <v>171</v>
      </c>
      <c r="B28" s="32" t="s">
        <v>185</v>
      </c>
      <c r="C28" s="31">
        <v>126591</v>
      </c>
      <c r="D28" s="34">
        <v>706000</v>
      </c>
      <c r="E28" s="33"/>
    </row>
    <row r="29" spans="1:5" x14ac:dyDescent="0.3">
      <c r="A29" s="31" t="s">
        <v>126</v>
      </c>
      <c r="B29" s="32" t="s">
        <v>183</v>
      </c>
      <c r="C29" s="31">
        <v>126535</v>
      </c>
      <c r="D29" s="34">
        <v>179000</v>
      </c>
      <c r="E29" s="33"/>
    </row>
    <row r="30" spans="1:5" x14ac:dyDescent="0.3">
      <c r="A30" s="31" t="s">
        <v>213</v>
      </c>
      <c r="B30" s="32" t="s">
        <v>183</v>
      </c>
      <c r="C30" s="31">
        <v>126557</v>
      </c>
      <c r="D30" s="34">
        <v>956000</v>
      </c>
      <c r="E30" s="33"/>
    </row>
    <row r="31" spans="1:5" x14ac:dyDescent="0.3">
      <c r="A31" s="31" t="s">
        <v>145</v>
      </c>
      <c r="B31" s="32" t="s">
        <v>183</v>
      </c>
      <c r="C31" s="31">
        <v>126559</v>
      </c>
      <c r="D31" s="34">
        <v>277000</v>
      </c>
      <c r="E31" s="33"/>
    </row>
    <row r="32" spans="1:5" x14ac:dyDescent="0.3">
      <c r="A32" s="31" t="s">
        <v>147</v>
      </c>
      <c r="B32" s="32" t="s">
        <v>183</v>
      </c>
      <c r="C32" s="31">
        <v>126561</v>
      </c>
      <c r="D32" s="34">
        <v>460000</v>
      </c>
      <c r="E32" s="33"/>
    </row>
    <row r="33" spans="1:5" x14ac:dyDescent="0.3">
      <c r="A33" s="31" t="s">
        <v>150</v>
      </c>
      <c r="B33" s="32" t="s">
        <v>183</v>
      </c>
      <c r="C33" s="31">
        <v>126564</v>
      </c>
      <c r="D33" s="34">
        <v>474000</v>
      </c>
      <c r="E33" s="33"/>
    </row>
    <row r="34" spans="1:5" x14ac:dyDescent="0.3">
      <c r="A34" s="31" t="s">
        <v>214</v>
      </c>
      <c r="B34" s="32" t="s">
        <v>183</v>
      </c>
      <c r="C34" s="31">
        <v>126567</v>
      </c>
      <c r="D34" s="34">
        <v>436000</v>
      </c>
      <c r="E34" s="33"/>
    </row>
    <row r="35" spans="1:5" x14ac:dyDescent="0.3">
      <c r="A35" s="31" t="s">
        <v>153</v>
      </c>
      <c r="B35" s="32" t="s">
        <v>183</v>
      </c>
      <c r="C35" s="31">
        <v>126569</v>
      </c>
      <c r="D35" s="34">
        <v>333000</v>
      </c>
      <c r="E35" s="33"/>
    </row>
    <row r="36" spans="1:5" x14ac:dyDescent="0.3">
      <c r="A36" s="31" t="s">
        <v>146</v>
      </c>
      <c r="B36" s="32" t="s">
        <v>187</v>
      </c>
      <c r="C36" s="31">
        <v>126560</v>
      </c>
      <c r="D36" s="34">
        <v>304000</v>
      </c>
      <c r="E36" s="33"/>
    </row>
    <row r="37" spans="1:5" x14ac:dyDescent="0.3">
      <c r="A37" s="31" t="s">
        <v>148</v>
      </c>
      <c r="B37" s="32" t="s">
        <v>187</v>
      </c>
      <c r="C37" s="31">
        <v>126562</v>
      </c>
      <c r="D37" s="34">
        <v>215000</v>
      </c>
      <c r="E37" s="33"/>
    </row>
    <row r="38" spans="1:5" x14ac:dyDescent="0.3">
      <c r="A38" s="31" t="s">
        <v>149</v>
      </c>
      <c r="B38" s="32" t="s">
        <v>187</v>
      </c>
      <c r="C38" s="31">
        <v>126563</v>
      </c>
      <c r="D38" s="34">
        <v>331000</v>
      </c>
      <c r="E38" s="33"/>
    </row>
    <row r="39" spans="1:5" x14ac:dyDescent="0.3">
      <c r="A39" s="31" t="s">
        <v>215</v>
      </c>
      <c r="B39" s="32" t="s">
        <v>187</v>
      </c>
      <c r="C39" s="31">
        <v>126566</v>
      </c>
      <c r="D39" s="34">
        <v>509000</v>
      </c>
      <c r="E39" s="33"/>
    </row>
    <row r="40" spans="1:5" x14ac:dyDescent="0.3">
      <c r="A40" s="31" t="s">
        <v>154</v>
      </c>
      <c r="B40" s="32" t="s">
        <v>187</v>
      </c>
      <c r="C40" s="31">
        <v>126570</v>
      </c>
      <c r="D40" s="34">
        <v>343000</v>
      </c>
      <c r="E40" s="33"/>
    </row>
    <row r="41" spans="1:5" x14ac:dyDescent="0.3">
      <c r="A41" s="31" t="s">
        <v>157</v>
      </c>
      <c r="B41" s="32" t="s">
        <v>187</v>
      </c>
      <c r="C41" s="31">
        <v>126573</v>
      </c>
      <c r="D41" s="34">
        <v>355000</v>
      </c>
      <c r="E41" s="33"/>
    </row>
    <row r="42" spans="1:5" x14ac:dyDescent="0.3">
      <c r="A42" s="31" t="s">
        <v>144</v>
      </c>
      <c r="B42" s="32" t="s">
        <v>186</v>
      </c>
      <c r="C42" s="31">
        <v>126558</v>
      </c>
      <c r="D42" s="34">
        <v>1196000</v>
      </c>
      <c r="E42" s="33"/>
    </row>
    <row r="43" spans="1:5" x14ac:dyDescent="0.3">
      <c r="A43" s="31" t="s">
        <v>131</v>
      </c>
      <c r="B43" s="32" t="s">
        <v>184</v>
      </c>
      <c r="C43" s="31">
        <v>126542</v>
      </c>
      <c r="D43" s="34">
        <v>346000</v>
      </c>
      <c r="E43" s="33"/>
    </row>
    <row r="44" spans="1:5" x14ac:dyDescent="0.3">
      <c r="A44" s="31" t="s">
        <v>133</v>
      </c>
      <c r="B44" s="32" t="s">
        <v>184</v>
      </c>
      <c r="C44" s="31">
        <v>126544</v>
      </c>
      <c r="D44" s="34">
        <v>765000</v>
      </c>
      <c r="E44" s="33"/>
    </row>
    <row r="45" spans="1:5" x14ac:dyDescent="0.3">
      <c r="A45" s="31" t="s">
        <v>140</v>
      </c>
      <c r="B45" s="32" t="s">
        <v>184</v>
      </c>
      <c r="C45" s="31">
        <v>126552</v>
      </c>
      <c r="D45" s="34">
        <v>438000</v>
      </c>
      <c r="E45" s="33"/>
    </row>
    <row r="46" spans="1:5" x14ac:dyDescent="0.3">
      <c r="A46" s="31" t="s">
        <v>152</v>
      </c>
      <c r="B46" s="32" t="s">
        <v>184</v>
      </c>
      <c r="C46" s="31">
        <v>126568</v>
      </c>
      <c r="D46" s="34">
        <v>334000</v>
      </c>
      <c r="E46" s="33"/>
    </row>
    <row r="47" spans="1:5" x14ac:dyDescent="0.3">
      <c r="A47" s="31" t="s">
        <v>155</v>
      </c>
      <c r="B47" s="32" t="s">
        <v>184</v>
      </c>
      <c r="C47" s="31">
        <v>126571</v>
      </c>
      <c r="D47" s="34">
        <v>652000</v>
      </c>
      <c r="E47" s="33"/>
    </row>
    <row r="48" spans="1:5" x14ac:dyDescent="0.3">
      <c r="A48" s="31" t="s">
        <v>156</v>
      </c>
      <c r="B48" s="32" t="s">
        <v>184</v>
      </c>
      <c r="C48" s="31">
        <v>126572</v>
      </c>
      <c r="D48" s="34">
        <v>226000</v>
      </c>
      <c r="E48" s="33"/>
    </row>
    <row r="49" spans="1:5" x14ac:dyDescent="0.3">
      <c r="A49" s="31" t="s">
        <v>175</v>
      </c>
      <c r="B49" s="32" t="s">
        <v>184</v>
      </c>
      <c r="C49" s="31">
        <v>199511</v>
      </c>
      <c r="D49" s="34">
        <v>218000</v>
      </c>
      <c r="E49" s="33"/>
    </row>
    <row r="50" spans="1:5" x14ac:dyDescent="0.3">
      <c r="A50" s="31" t="s">
        <v>125</v>
      </c>
      <c r="B50" s="32" t="s">
        <v>182</v>
      </c>
      <c r="C50" s="31">
        <v>126534</v>
      </c>
      <c r="D50" s="34">
        <v>239000</v>
      </c>
      <c r="E50" s="33"/>
    </row>
    <row r="51" spans="1:5" x14ac:dyDescent="0.3">
      <c r="A51" s="31" t="s">
        <v>128</v>
      </c>
      <c r="B51" s="32" t="s">
        <v>182</v>
      </c>
      <c r="C51" s="31">
        <v>126539</v>
      </c>
      <c r="D51" s="34">
        <v>234000</v>
      </c>
      <c r="E51" s="33"/>
    </row>
    <row r="52" spans="1:5" x14ac:dyDescent="0.3">
      <c r="A52" s="31" t="s">
        <v>132</v>
      </c>
      <c r="B52" s="32" t="s">
        <v>182</v>
      </c>
      <c r="C52" s="31">
        <v>126543</v>
      </c>
      <c r="D52" s="34">
        <v>306000</v>
      </c>
      <c r="E52" s="33"/>
    </row>
    <row r="53" spans="1:5" x14ac:dyDescent="0.3">
      <c r="A53" s="31" t="s">
        <v>134</v>
      </c>
      <c r="B53" s="32" t="s">
        <v>182</v>
      </c>
      <c r="C53" s="31">
        <v>126545</v>
      </c>
      <c r="D53" s="34">
        <v>272000</v>
      </c>
      <c r="E53" s="33"/>
    </row>
    <row r="54" spans="1:5" x14ac:dyDescent="0.3">
      <c r="A54" s="31" t="s">
        <v>135</v>
      </c>
      <c r="B54" s="32" t="s">
        <v>182</v>
      </c>
      <c r="C54" s="31">
        <v>126546</v>
      </c>
      <c r="D54" s="34">
        <v>305000</v>
      </c>
      <c r="E54" s="33"/>
    </row>
    <row r="55" spans="1:5" x14ac:dyDescent="0.3">
      <c r="A55" s="31" t="s">
        <v>136</v>
      </c>
      <c r="B55" s="32" t="s">
        <v>182</v>
      </c>
      <c r="C55" s="31">
        <v>126547</v>
      </c>
      <c r="D55" s="34">
        <v>917000</v>
      </c>
      <c r="E55" s="33"/>
    </row>
    <row r="56" spans="1:5" x14ac:dyDescent="0.3">
      <c r="A56" s="31" t="s">
        <v>137</v>
      </c>
      <c r="B56" s="32" t="s">
        <v>182</v>
      </c>
      <c r="C56" s="31">
        <v>126549</v>
      </c>
      <c r="D56" s="34">
        <v>233000</v>
      </c>
      <c r="E56" s="33"/>
    </row>
    <row r="57" spans="1:5" x14ac:dyDescent="0.3">
      <c r="A57" s="31" t="s">
        <v>138</v>
      </c>
      <c r="B57" s="32" t="s">
        <v>182</v>
      </c>
      <c r="C57" s="31">
        <v>126550</v>
      </c>
      <c r="D57" s="34">
        <v>449000</v>
      </c>
      <c r="E57" s="33"/>
    </row>
    <row r="58" spans="1:5" x14ac:dyDescent="0.3">
      <c r="A58" s="31" t="s">
        <v>122</v>
      </c>
      <c r="B58" s="32" t="s">
        <v>180</v>
      </c>
      <c r="C58" s="31">
        <v>103629</v>
      </c>
      <c r="D58" s="34">
        <v>169000</v>
      </c>
      <c r="E58" s="33"/>
    </row>
    <row r="59" spans="1:5" x14ac:dyDescent="0.3">
      <c r="A59" s="31" t="s">
        <v>123</v>
      </c>
      <c r="B59" s="32" t="s">
        <v>180</v>
      </c>
      <c r="C59" s="31">
        <v>103647</v>
      </c>
      <c r="D59" s="34">
        <v>223000</v>
      </c>
      <c r="E59" s="33"/>
    </row>
    <row r="60" spans="1:5" x14ac:dyDescent="0.3">
      <c r="A60" s="31" t="s">
        <v>127</v>
      </c>
      <c r="B60" s="32" t="s">
        <v>180</v>
      </c>
      <c r="C60" s="31">
        <v>126537</v>
      </c>
      <c r="D60" s="34">
        <v>288000</v>
      </c>
      <c r="E60" s="33"/>
    </row>
    <row r="61" spans="1:5" x14ac:dyDescent="0.3">
      <c r="A61" s="31" t="s">
        <v>129</v>
      </c>
      <c r="B61" s="32" t="s">
        <v>180</v>
      </c>
      <c r="C61" s="31">
        <v>126540</v>
      </c>
      <c r="D61" s="34">
        <v>369000</v>
      </c>
      <c r="E61" s="33"/>
    </row>
    <row r="62" spans="1:5" x14ac:dyDescent="0.3">
      <c r="A62" s="31" t="s">
        <v>130</v>
      </c>
      <c r="B62" s="32" t="s">
        <v>180</v>
      </c>
      <c r="C62" s="31">
        <v>126541</v>
      </c>
      <c r="D62" s="34">
        <v>326000</v>
      </c>
      <c r="E62" s="33"/>
    </row>
    <row r="63" spans="1:5" x14ac:dyDescent="0.3">
      <c r="A63" s="31" t="s">
        <v>216</v>
      </c>
      <c r="B63" s="32" t="s">
        <v>180</v>
      </c>
      <c r="C63" s="31">
        <v>126548</v>
      </c>
      <c r="D63" s="34">
        <v>236000</v>
      </c>
      <c r="E63" s="33"/>
    </row>
    <row r="64" spans="1:5" x14ac:dyDescent="0.3">
      <c r="A64" s="31" t="s">
        <v>141</v>
      </c>
      <c r="B64" s="32" t="s">
        <v>180</v>
      </c>
      <c r="C64" s="31">
        <v>126553</v>
      </c>
      <c r="D64" s="34">
        <v>292000</v>
      </c>
      <c r="E64" s="33"/>
    </row>
    <row r="65" spans="1:5" x14ac:dyDescent="0.3">
      <c r="A65" s="31" t="s">
        <v>142</v>
      </c>
      <c r="B65" s="32" t="s">
        <v>180</v>
      </c>
      <c r="C65" s="31">
        <v>126554</v>
      </c>
      <c r="D65" s="34">
        <v>355000</v>
      </c>
      <c r="E65" s="33"/>
    </row>
    <row r="66" spans="1:5" x14ac:dyDescent="0.3">
      <c r="A66" s="31" t="s">
        <v>143</v>
      </c>
      <c r="B66" s="32" t="s">
        <v>180</v>
      </c>
      <c r="C66" s="31">
        <v>126556</v>
      </c>
      <c r="D66" s="34">
        <v>413000</v>
      </c>
      <c r="E66" s="33"/>
    </row>
    <row r="67" spans="1:5" x14ac:dyDescent="0.3">
      <c r="A67" s="31" t="s">
        <v>165</v>
      </c>
      <c r="B67" s="32" t="s">
        <v>180</v>
      </c>
      <c r="C67" s="31">
        <v>199518</v>
      </c>
      <c r="D67" s="34">
        <v>360000</v>
      </c>
      <c r="E67" s="33"/>
    </row>
    <row r="68" spans="1:5" x14ac:dyDescent="0.3">
      <c r="A68" s="31" t="s">
        <v>217</v>
      </c>
      <c r="B68" s="32" t="s">
        <v>180</v>
      </c>
      <c r="C68" s="31">
        <v>259006</v>
      </c>
      <c r="D68" s="34">
        <v>252000</v>
      </c>
      <c r="E68" s="33"/>
    </row>
    <row r="69" spans="1:5" x14ac:dyDescent="0.3">
      <c r="A69" s="31" t="s">
        <v>177</v>
      </c>
      <c r="B69" s="32" t="s">
        <v>180</v>
      </c>
      <c r="C69" s="31">
        <v>500409</v>
      </c>
      <c r="D69" s="34">
        <v>310000</v>
      </c>
      <c r="E69" s="33"/>
    </row>
    <row r="70" spans="1:5" x14ac:dyDescent="0.3">
      <c r="D70" s="69">
        <f>SUM(D2:D69)</f>
        <v>30457000</v>
      </c>
    </row>
  </sheetData>
  <sheetProtection algorithmName="SHA-512" hashValue="FxYuPVNlINQ3FN6qoSiv4s/RmfUTJ0SNmKRKiLEBOJsGhcTofA4nqEcGxL3hBwbAVNOCNDhwKKIKbCA3S0Bleg==" saltValue="q7yGVXWvjJoF4u2kQeMRFg==" spinCount="100000" sheet="1" objects="1" scenarios="1"/>
  <sortState ref="B2:E69">
    <sortCondition ref="B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78"/>
  <sheetViews>
    <sheetView zoomScaleNormal="100" workbookViewId="0">
      <selection activeCell="H8" sqref="H8"/>
    </sheetView>
  </sheetViews>
  <sheetFormatPr defaultColWidth="9.109375" defaultRowHeight="14.4" x14ac:dyDescent="0.3"/>
  <cols>
    <col min="1" max="1" width="1.109375" style="65" customWidth="1"/>
    <col min="2" max="2" width="13.109375" style="65" customWidth="1"/>
    <col min="3" max="3" width="40.6640625" style="65" customWidth="1"/>
    <col min="4" max="4" width="16.5546875" style="65" customWidth="1"/>
    <col min="5" max="5" width="12.6640625" style="65" customWidth="1"/>
    <col min="6" max="6" width="11.88671875" style="65" bestFit="1" customWidth="1"/>
    <col min="7" max="7" width="12.5546875" style="65" bestFit="1" customWidth="1"/>
    <col min="8" max="8" width="12.109375" style="65" bestFit="1" customWidth="1"/>
    <col min="9" max="9" width="12" style="65" bestFit="1" customWidth="1"/>
    <col min="10" max="10" width="12.33203125" style="65" customWidth="1"/>
    <col min="11" max="16384" width="9.109375" style="65"/>
  </cols>
  <sheetData>
    <row r="1" spans="1:10" s="46" customFormat="1" ht="13.8" x14ac:dyDescent="0.25">
      <c r="A1" s="38" t="s">
        <v>190</v>
      </c>
      <c r="B1" s="45"/>
      <c r="C1" s="70" t="str">
        <f>'SOB 2020'!B11</f>
        <v>Malaybalay City CS</v>
      </c>
      <c r="F1" s="48"/>
      <c r="G1" s="48"/>
      <c r="H1" s="46" t="s">
        <v>218</v>
      </c>
      <c r="I1" s="48"/>
      <c r="J1" s="47">
        <f>C2/4</f>
        <v>610750</v>
      </c>
    </row>
    <row r="2" spans="1:10" s="46" customFormat="1" ht="13.8" x14ac:dyDescent="0.25">
      <c r="A2" s="75" t="s">
        <v>191</v>
      </c>
      <c r="B2" s="75"/>
      <c r="C2" s="71">
        <f>'SOB 2020'!G11</f>
        <v>2443000</v>
      </c>
      <c r="F2" s="48"/>
      <c r="G2" s="48"/>
      <c r="H2" s="46" t="s">
        <v>219</v>
      </c>
      <c r="I2" s="48"/>
      <c r="J2" s="47">
        <f>J1-(J1*0.05)</f>
        <v>580212.5</v>
      </c>
    </row>
    <row r="3" spans="1:10" s="46" customFormat="1" ht="9.75" customHeight="1" x14ac:dyDescent="0.25">
      <c r="A3" s="50"/>
      <c r="B3" s="50"/>
      <c r="C3" s="48"/>
      <c r="E3" s="47"/>
      <c r="F3" s="48"/>
      <c r="G3" s="48"/>
      <c r="H3" s="48"/>
      <c r="I3" s="48"/>
      <c r="J3" s="49"/>
    </row>
    <row r="4" spans="1:10" s="51" customFormat="1" ht="13.8" x14ac:dyDescent="0.25">
      <c r="A4" s="76" t="s">
        <v>220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51" customFormat="1" ht="9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3"/>
    </row>
    <row r="6" spans="1:10" s="57" customFormat="1" ht="31.5" customHeight="1" x14ac:dyDescent="0.3">
      <c r="A6" s="77" t="s">
        <v>192</v>
      </c>
      <c r="B6" s="77"/>
      <c r="C6" s="77"/>
      <c r="D6" s="54" t="s">
        <v>193</v>
      </c>
      <c r="E6" s="55" t="s">
        <v>194</v>
      </c>
      <c r="F6" s="55" t="s">
        <v>195</v>
      </c>
      <c r="G6" s="55" t="s">
        <v>196</v>
      </c>
      <c r="H6" s="55" t="s">
        <v>197</v>
      </c>
      <c r="I6" s="55" t="s">
        <v>198</v>
      </c>
      <c r="J6" s="56" t="s">
        <v>199</v>
      </c>
    </row>
    <row r="7" spans="1:10" s="57" customFormat="1" ht="13.8" x14ac:dyDescent="0.25">
      <c r="B7" s="78" t="s">
        <v>0</v>
      </c>
      <c r="C7" s="78"/>
      <c r="D7" s="39"/>
      <c r="E7" s="55"/>
      <c r="F7" s="55"/>
      <c r="G7" s="55"/>
      <c r="H7" s="55"/>
      <c r="I7" s="55"/>
      <c r="J7" s="56"/>
    </row>
    <row r="8" spans="1:10" s="57" customFormat="1" ht="13.8" x14ac:dyDescent="0.25">
      <c r="B8" s="40"/>
      <c r="C8" s="39" t="s">
        <v>26</v>
      </c>
      <c r="D8" s="39" t="s">
        <v>27</v>
      </c>
      <c r="E8" s="58">
        <f>'SOB 2020'!G16</f>
        <v>0</v>
      </c>
      <c r="F8" s="59"/>
      <c r="G8" s="59"/>
      <c r="H8" s="59"/>
      <c r="I8" s="59"/>
      <c r="J8" s="60">
        <f>E8-(F8+G8+H8+I8)</f>
        <v>0</v>
      </c>
    </row>
    <row r="9" spans="1:10" s="57" customFormat="1" ht="13.8" x14ac:dyDescent="0.25">
      <c r="B9" s="78" t="s">
        <v>28</v>
      </c>
      <c r="C9" s="78"/>
      <c r="D9" s="39"/>
      <c r="E9" s="58"/>
      <c r="F9" s="59"/>
      <c r="G9" s="59"/>
      <c r="H9" s="59"/>
      <c r="I9" s="59"/>
      <c r="J9" s="60"/>
    </row>
    <row r="10" spans="1:10" s="57" customFormat="1" ht="13.8" x14ac:dyDescent="0.25">
      <c r="B10" s="40"/>
      <c r="C10" s="39" t="s">
        <v>1</v>
      </c>
      <c r="D10" s="39" t="s">
        <v>29</v>
      </c>
      <c r="E10" s="58">
        <f>'SOB 2020'!G18</f>
        <v>0</v>
      </c>
      <c r="F10" s="59"/>
      <c r="G10" s="59"/>
      <c r="H10" s="59"/>
      <c r="I10" s="59"/>
      <c r="J10" s="60">
        <f t="shared" ref="J10:J63" si="0">E10-(F10+G10+H10+I10)</f>
        <v>0</v>
      </c>
    </row>
    <row r="11" spans="1:10" s="57" customFormat="1" ht="13.8" x14ac:dyDescent="0.25">
      <c r="B11" s="40"/>
      <c r="C11" s="39" t="s">
        <v>30</v>
      </c>
      <c r="D11" s="39" t="s">
        <v>31</v>
      </c>
      <c r="E11" s="58">
        <f>'SOB 2020'!G19</f>
        <v>0</v>
      </c>
      <c r="F11" s="59"/>
      <c r="G11" s="59"/>
      <c r="H11" s="59"/>
      <c r="I11" s="59"/>
      <c r="J11" s="60">
        <f t="shared" si="0"/>
        <v>0</v>
      </c>
    </row>
    <row r="12" spans="1:10" s="57" customFormat="1" ht="13.8" x14ac:dyDescent="0.25">
      <c r="B12" s="78" t="s">
        <v>32</v>
      </c>
      <c r="C12" s="78"/>
      <c r="D12" s="39"/>
      <c r="E12" s="58"/>
      <c r="F12" s="59"/>
      <c r="G12" s="59"/>
      <c r="H12" s="59"/>
      <c r="I12" s="59"/>
      <c r="J12" s="60"/>
    </row>
    <row r="13" spans="1:10" s="57" customFormat="1" ht="13.8" x14ac:dyDescent="0.25">
      <c r="B13" s="44"/>
      <c r="C13" s="41" t="s">
        <v>33</v>
      </c>
      <c r="D13" s="39" t="s">
        <v>34</v>
      </c>
      <c r="E13" s="58">
        <f>'SOB 2020'!G21</f>
        <v>0</v>
      </c>
      <c r="F13" s="59"/>
      <c r="G13" s="59"/>
      <c r="H13" s="59"/>
      <c r="I13" s="59"/>
      <c r="J13" s="60">
        <f t="shared" si="0"/>
        <v>0</v>
      </c>
    </row>
    <row r="14" spans="1:10" s="57" customFormat="1" ht="13.8" x14ac:dyDescent="0.25">
      <c r="B14" s="40"/>
      <c r="C14" s="39" t="s">
        <v>35</v>
      </c>
      <c r="D14" s="39" t="s">
        <v>36</v>
      </c>
      <c r="E14" s="58">
        <f>'SOB 2020'!G22</f>
        <v>0</v>
      </c>
      <c r="F14" s="59"/>
      <c r="G14" s="59"/>
      <c r="H14" s="59"/>
      <c r="I14" s="59"/>
      <c r="J14" s="60">
        <f t="shared" si="0"/>
        <v>0</v>
      </c>
    </row>
    <row r="15" spans="1:10" s="57" customFormat="1" ht="13.8" x14ac:dyDescent="0.25">
      <c r="B15" s="39"/>
      <c r="C15" s="39" t="s">
        <v>9</v>
      </c>
      <c r="D15" s="39" t="s">
        <v>37</v>
      </c>
      <c r="E15" s="58">
        <f>'SOB 2020'!G23</f>
        <v>0</v>
      </c>
      <c r="F15" s="59"/>
      <c r="G15" s="59"/>
      <c r="H15" s="59"/>
      <c r="I15" s="59"/>
      <c r="J15" s="60">
        <f t="shared" si="0"/>
        <v>0</v>
      </c>
    </row>
    <row r="16" spans="1:10" s="57" customFormat="1" ht="13.8" x14ac:dyDescent="0.25">
      <c r="B16" s="39"/>
      <c r="C16" s="39" t="s">
        <v>38</v>
      </c>
      <c r="D16" s="39" t="s">
        <v>39</v>
      </c>
      <c r="E16" s="58">
        <f>'SOB 2020'!G24</f>
        <v>0</v>
      </c>
      <c r="F16" s="59"/>
      <c r="G16" s="59"/>
      <c r="H16" s="59"/>
      <c r="I16" s="59"/>
      <c r="J16" s="60">
        <f t="shared" si="0"/>
        <v>0</v>
      </c>
    </row>
    <row r="17" spans="2:10" s="57" customFormat="1" ht="13.8" x14ac:dyDescent="0.25">
      <c r="B17" s="39"/>
      <c r="C17" s="39" t="s">
        <v>40</v>
      </c>
      <c r="D17" s="39" t="s">
        <v>41</v>
      </c>
      <c r="E17" s="58">
        <f>'SOB 2020'!G25</f>
        <v>0</v>
      </c>
      <c r="F17" s="59"/>
      <c r="G17" s="59"/>
      <c r="H17" s="59"/>
      <c r="I17" s="59"/>
      <c r="J17" s="60">
        <f t="shared" si="0"/>
        <v>0</v>
      </c>
    </row>
    <row r="18" spans="2:10" s="57" customFormat="1" ht="13.8" x14ac:dyDescent="0.25">
      <c r="B18" s="39"/>
      <c r="C18" s="39" t="s">
        <v>42</v>
      </c>
      <c r="D18" s="39" t="s">
        <v>43</v>
      </c>
      <c r="E18" s="58">
        <f>'SOB 2020'!G26</f>
        <v>0</v>
      </c>
      <c r="F18" s="59"/>
      <c r="G18" s="59"/>
      <c r="H18" s="59"/>
      <c r="I18" s="59"/>
      <c r="J18" s="60">
        <f t="shared" si="0"/>
        <v>0</v>
      </c>
    </row>
    <row r="19" spans="2:10" s="57" customFormat="1" ht="13.8" x14ac:dyDescent="0.25">
      <c r="B19" s="39"/>
      <c r="C19" s="39" t="s">
        <v>44</v>
      </c>
      <c r="D19" s="39" t="s">
        <v>45</v>
      </c>
      <c r="E19" s="58">
        <f>'SOB 2020'!G27</f>
        <v>0</v>
      </c>
      <c r="F19" s="59"/>
      <c r="G19" s="59"/>
      <c r="H19" s="59"/>
      <c r="I19" s="59"/>
      <c r="J19" s="60">
        <f t="shared" si="0"/>
        <v>0</v>
      </c>
    </row>
    <row r="20" spans="2:10" s="57" customFormat="1" ht="13.8" x14ac:dyDescent="0.25">
      <c r="B20" s="39"/>
      <c r="C20" s="39" t="s">
        <v>46</v>
      </c>
      <c r="D20" s="39" t="s">
        <v>47</v>
      </c>
      <c r="E20" s="58">
        <f>'SOB 2020'!G28</f>
        <v>0</v>
      </c>
      <c r="F20" s="59"/>
      <c r="G20" s="59"/>
      <c r="H20" s="59"/>
      <c r="I20" s="59"/>
      <c r="J20" s="60">
        <f t="shared" si="0"/>
        <v>0</v>
      </c>
    </row>
    <row r="21" spans="2:10" s="57" customFormat="1" ht="13.8" x14ac:dyDescent="0.25">
      <c r="B21" s="39"/>
      <c r="C21" s="39" t="s">
        <v>48</v>
      </c>
      <c r="D21" s="39" t="s">
        <v>49</v>
      </c>
      <c r="E21" s="58">
        <f>'SOB 2020'!G29</f>
        <v>0</v>
      </c>
      <c r="F21" s="59"/>
      <c r="G21" s="59"/>
      <c r="H21" s="59"/>
      <c r="I21" s="59"/>
      <c r="J21" s="60">
        <f t="shared" si="0"/>
        <v>0</v>
      </c>
    </row>
    <row r="22" spans="2:10" s="57" customFormat="1" ht="13.8" x14ac:dyDescent="0.25">
      <c r="B22" s="39"/>
      <c r="C22" s="39" t="s">
        <v>50</v>
      </c>
      <c r="D22" s="39" t="s">
        <v>51</v>
      </c>
      <c r="E22" s="58">
        <f>'SOB 2020'!G30</f>
        <v>0</v>
      </c>
      <c r="F22" s="59"/>
      <c r="G22" s="59"/>
      <c r="H22" s="59"/>
      <c r="I22" s="59"/>
      <c r="J22" s="60">
        <f t="shared" si="0"/>
        <v>0</v>
      </c>
    </row>
    <row r="23" spans="2:10" s="57" customFormat="1" ht="13.8" x14ac:dyDescent="0.25">
      <c r="B23" s="39"/>
      <c r="C23" s="39" t="s">
        <v>52</v>
      </c>
      <c r="D23" s="39" t="s">
        <v>53</v>
      </c>
      <c r="E23" s="58">
        <f>'SOB 2020'!G31</f>
        <v>0</v>
      </c>
      <c r="F23" s="59"/>
      <c r="G23" s="59"/>
      <c r="H23" s="59"/>
      <c r="I23" s="59"/>
      <c r="J23" s="60">
        <f t="shared" si="0"/>
        <v>0</v>
      </c>
    </row>
    <row r="24" spans="2:10" s="57" customFormat="1" ht="13.8" x14ac:dyDescent="0.25">
      <c r="B24" s="39"/>
      <c r="C24" s="39" t="s">
        <v>54</v>
      </c>
      <c r="D24" s="39" t="s">
        <v>55</v>
      </c>
      <c r="E24" s="58">
        <f>'SOB 2020'!G32</f>
        <v>0</v>
      </c>
      <c r="F24" s="59"/>
      <c r="G24" s="59"/>
      <c r="H24" s="59"/>
      <c r="I24" s="59"/>
      <c r="J24" s="60">
        <f t="shared" si="0"/>
        <v>0</v>
      </c>
    </row>
    <row r="25" spans="2:10" s="57" customFormat="1" ht="13.8" x14ac:dyDescent="0.25">
      <c r="B25" s="39"/>
      <c r="C25" s="39" t="s">
        <v>56</v>
      </c>
      <c r="D25" s="39" t="s">
        <v>57</v>
      </c>
      <c r="E25" s="58">
        <f>'SOB 2020'!G33</f>
        <v>0</v>
      </c>
      <c r="F25" s="59"/>
      <c r="G25" s="59"/>
      <c r="H25" s="59"/>
      <c r="I25" s="59"/>
      <c r="J25" s="60">
        <f t="shared" si="0"/>
        <v>0</v>
      </c>
    </row>
    <row r="26" spans="2:10" s="57" customFormat="1" ht="13.8" x14ac:dyDescent="0.25">
      <c r="B26" s="39"/>
      <c r="C26" s="39" t="s">
        <v>58</v>
      </c>
      <c r="D26" s="39" t="s">
        <v>59</v>
      </c>
      <c r="E26" s="58">
        <f>'SOB 2020'!G34</f>
        <v>0</v>
      </c>
      <c r="F26" s="59"/>
      <c r="G26" s="59"/>
      <c r="H26" s="59"/>
      <c r="I26" s="59"/>
      <c r="J26" s="60">
        <f t="shared" si="0"/>
        <v>0</v>
      </c>
    </row>
    <row r="27" spans="2:10" s="57" customFormat="1" ht="13.8" x14ac:dyDescent="0.25">
      <c r="B27" s="39"/>
      <c r="C27" s="39" t="s">
        <v>60</v>
      </c>
      <c r="D27" s="39" t="s">
        <v>61</v>
      </c>
      <c r="E27" s="58">
        <f>'SOB 2020'!G35</f>
        <v>0</v>
      </c>
      <c r="F27" s="59"/>
      <c r="G27" s="59"/>
      <c r="H27" s="59"/>
      <c r="I27" s="59"/>
      <c r="J27" s="60">
        <f t="shared" si="0"/>
        <v>0</v>
      </c>
    </row>
    <row r="28" spans="2:10" s="57" customFormat="1" ht="13.8" x14ac:dyDescent="0.25">
      <c r="B28" s="78" t="s">
        <v>62</v>
      </c>
      <c r="C28" s="78"/>
      <c r="D28" s="39"/>
      <c r="E28" s="58"/>
      <c r="F28" s="59"/>
      <c r="G28" s="59"/>
      <c r="H28" s="59"/>
      <c r="I28" s="59"/>
      <c r="J28" s="60"/>
    </row>
    <row r="29" spans="2:10" s="57" customFormat="1" ht="13.8" x14ac:dyDescent="0.25">
      <c r="B29" s="39"/>
      <c r="C29" s="39" t="s">
        <v>2</v>
      </c>
      <c r="D29" s="39" t="s">
        <v>63</v>
      </c>
      <c r="E29" s="58">
        <f>'SOB 2020'!G38</f>
        <v>0</v>
      </c>
      <c r="F29" s="59"/>
      <c r="G29" s="59"/>
      <c r="H29" s="59"/>
      <c r="I29" s="59"/>
      <c r="J29" s="60">
        <f t="shared" si="0"/>
        <v>0</v>
      </c>
    </row>
    <row r="30" spans="2:10" s="57" customFormat="1" ht="13.8" x14ac:dyDescent="0.25">
      <c r="B30" s="39"/>
      <c r="C30" s="39" t="s">
        <v>3</v>
      </c>
      <c r="D30" s="39" t="s">
        <v>64</v>
      </c>
      <c r="E30" s="58">
        <f>'SOB 2020'!G39</f>
        <v>0</v>
      </c>
      <c r="F30" s="59"/>
      <c r="G30" s="59"/>
      <c r="H30" s="59"/>
      <c r="I30" s="59"/>
      <c r="J30" s="60">
        <f t="shared" si="0"/>
        <v>0</v>
      </c>
    </row>
    <row r="31" spans="2:10" s="57" customFormat="1" ht="13.8" x14ac:dyDescent="0.25">
      <c r="B31" s="78" t="s">
        <v>65</v>
      </c>
      <c r="C31" s="78"/>
      <c r="D31" s="39"/>
      <c r="E31" s="58"/>
      <c r="F31" s="59"/>
      <c r="G31" s="59"/>
      <c r="H31" s="59"/>
      <c r="I31" s="59"/>
      <c r="J31" s="60"/>
    </row>
    <row r="32" spans="2:10" s="57" customFormat="1" ht="13.8" x14ac:dyDescent="0.25">
      <c r="B32" s="39"/>
      <c r="C32" s="39" t="s">
        <v>66</v>
      </c>
      <c r="D32" s="39" t="s">
        <v>67</v>
      </c>
      <c r="E32" s="58">
        <f>'SOB 2020'!G41</f>
        <v>0</v>
      </c>
      <c r="F32" s="59"/>
      <c r="G32" s="59"/>
      <c r="H32" s="59"/>
      <c r="I32" s="59"/>
      <c r="J32" s="60">
        <f t="shared" si="0"/>
        <v>0</v>
      </c>
    </row>
    <row r="33" spans="2:10" s="57" customFormat="1" ht="13.8" x14ac:dyDescent="0.25">
      <c r="B33" s="39"/>
      <c r="C33" s="39" t="s">
        <v>7</v>
      </c>
      <c r="D33" s="39" t="s">
        <v>68</v>
      </c>
      <c r="E33" s="58">
        <f>'SOB 2020'!G42</f>
        <v>0</v>
      </c>
      <c r="F33" s="59"/>
      <c r="G33" s="59"/>
      <c r="H33" s="59"/>
      <c r="I33" s="59"/>
      <c r="J33" s="60">
        <f t="shared" si="0"/>
        <v>0</v>
      </c>
    </row>
    <row r="34" spans="2:10" s="57" customFormat="1" ht="13.8" x14ac:dyDescent="0.25">
      <c r="B34" s="39"/>
      <c r="C34" s="39" t="s">
        <v>8</v>
      </c>
      <c r="D34" s="39" t="s">
        <v>69</v>
      </c>
      <c r="E34" s="58">
        <f>'SOB 2020'!G43</f>
        <v>0</v>
      </c>
      <c r="F34" s="59"/>
      <c r="G34" s="59"/>
      <c r="H34" s="59"/>
      <c r="I34" s="59"/>
      <c r="J34" s="60">
        <f t="shared" si="0"/>
        <v>0</v>
      </c>
    </row>
    <row r="35" spans="2:10" s="57" customFormat="1" ht="13.8" x14ac:dyDescent="0.25">
      <c r="B35" s="39"/>
      <c r="C35" s="39" t="s">
        <v>70</v>
      </c>
      <c r="D35" s="39" t="s">
        <v>71</v>
      </c>
      <c r="E35" s="58">
        <f>'SOB 2020'!G44</f>
        <v>0</v>
      </c>
      <c r="F35" s="59"/>
      <c r="G35" s="59"/>
      <c r="H35" s="59"/>
      <c r="I35" s="59"/>
      <c r="J35" s="60">
        <f t="shared" si="0"/>
        <v>0</v>
      </c>
    </row>
    <row r="36" spans="2:10" s="57" customFormat="1" ht="13.8" x14ac:dyDescent="0.25">
      <c r="B36" s="40" t="s">
        <v>108</v>
      </c>
      <c r="C36" s="39"/>
      <c r="D36" s="39"/>
      <c r="E36" s="58"/>
      <c r="F36" s="59"/>
      <c r="G36" s="59"/>
      <c r="H36" s="59"/>
      <c r="I36" s="59"/>
      <c r="J36" s="60"/>
    </row>
    <row r="37" spans="2:10" s="57" customFormat="1" ht="13.8" x14ac:dyDescent="0.25">
      <c r="B37" s="39"/>
      <c r="C37" s="39" t="s">
        <v>10</v>
      </c>
      <c r="D37" s="39" t="s">
        <v>111</v>
      </c>
      <c r="E37" s="58">
        <f>'SOB 2020'!G46</f>
        <v>0</v>
      </c>
      <c r="F37" s="59"/>
      <c r="G37" s="59"/>
      <c r="H37" s="59"/>
      <c r="I37" s="59"/>
      <c r="J37" s="60">
        <f t="shared" si="0"/>
        <v>0</v>
      </c>
    </row>
    <row r="38" spans="2:10" s="57" customFormat="1" ht="13.8" x14ac:dyDescent="0.25">
      <c r="B38" s="78" t="s">
        <v>72</v>
      </c>
      <c r="C38" s="78"/>
      <c r="D38" s="39"/>
      <c r="E38" s="58"/>
      <c r="F38" s="59"/>
      <c r="G38" s="59"/>
      <c r="H38" s="59"/>
      <c r="I38" s="59"/>
      <c r="J38" s="60"/>
    </row>
    <row r="39" spans="2:10" s="57" customFormat="1" ht="13.8" x14ac:dyDescent="0.25">
      <c r="B39" s="39"/>
      <c r="C39" s="39" t="s">
        <v>5</v>
      </c>
      <c r="D39" s="39" t="s">
        <v>73</v>
      </c>
      <c r="E39" s="58">
        <f>'SOB 2020'!G48</f>
        <v>0</v>
      </c>
      <c r="F39" s="59"/>
      <c r="G39" s="59"/>
      <c r="H39" s="59"/>
      <c r="I39" s="59"/>
      <c r="J39" s="60">
        <f t="shared" si="0"/>
        <v>0</v>
      </c>
    </row>
    <row r="40" spans="2:10" s="57" customFormat="1" ht="13.8" x14ac:dyDescent="0.25">
      <c r="B40" s="39"/>
      <c r="C40" s="39" t="s">
        <v>74</v>
      </c>
      <c r="D40" s="39" t="s">
        <v>75</v>
      </c>
      <c r="E40" s="58">
        <f>'SOB 2020'!G49</f>
        <v>0</v>
      </c>
      <c r="F40" s="59"/>
      <c r="G40" s="59"/>
      <c r="H40" s="59"/>
      <c r="I40" s="59"/>
      <c r="J40" s="60">
        <f t="shared" si="0"/>
        <v>0</v>
      </c>
    </row>
    <row r="41" spans="2:10" s="57" customFormat="1" ht="13.8" x14ac:dyDescent="0.25">
      <c r="B41" s="39"/>
      <c r="C41" s="39" t="s">
        <v>109</v>
      </c>
      <c r="D41" s="39" t="s">
        <v>112</v>
      </c>
      <c r="E41" s="58">
        <f>'SOB 2020'!G50</f>
        <v>0</v>
      </c>
      <c r="F41" s="59"/>
      <c r="G41" s="59"/>
      <c r="H41" s="59"/>
      <c r="I41" s="59"/>
      <c r="J41" s="60">
        <f t="shared" si="0"/>
        <v>0</v>
      </c>
    </row>
    <row r="42" spans="2:10" s="57" customFormat="1" ht="13.8" x14ac:dyDescent="0.25">
      <c r="B42" s="78" t="s">
        <v>76</v>
      </c>
      <c r="C42" s="78"/>
      <c r="D42" s="39"/>
      <c r="E42" s="58"/>
      <c r="F42" s="59"/>
      <c r="G42" s="59"/>
      <c r="H42" s="59"/>
      <c r="I42" s="59"/>
      <c r="J42" s="60"/>
    </row>
    <row r="43" spans="2:10" s="57" customFormat="1" ht="13.8" x14ac:dyDescent="0.25">
      <c r="B43" s="39"/>
      <c r="C43" s="39" t="s">
        <v>77</v>
      </c>
      <c r="D43" s="39"/>
      <c r="E43" s="58"/>
      <c r="F43" s="59"/>
      <c r="G43" s="59"/>
      <c r="H43" s="59"/>
      <c r="I43" s="59"/>
      <c r="J43" s="60"/>
    </row>
    <row r="44" spans="2:10" s="57" customFormat="1" ht="13.8" x14ac:dyDescent="0.25">
      <c r="B44" s="39"/>
      <c r="C44" s="39" t="s">
        <v>78</v>
      </c>
      <c r="D44" s="39" t="s">
        <v>79</v>
      </c>
      <c r="E44" s="58">
        <f>'SOB 2020'!G53</f>
        <v>0</v>
      </c>
      <c r="F44" s="59"/>
      <c r="G44" s="59"/>
      <c r="H44" s="59"/>
      <c r="I44" s="59"/>
      <c r="J44" s="60">
        <f>E44-(F44+G44+H44+I44)</f>
        <v>0</v>
      </c>
    </row>
    <row r="45" spans="2:10" s="57" customFormat="1" ht="13.8" x14ac:dyDescent="0.25">
      <c r="B45" s="39"/>
      <c r="C45" s="39" t="s">
        <v>80</v>
      </c>
      <c r="D45" s="39" t="s">
        <v>81</v>
      </c>
      <c r="E45" s="58">
        <f>'SOB 2020'!G54</f>
        <v>0</v>
      </c>
      <c r="F45" s="59"/>
      <c r="G45" s="59"/>
      <c r="H45" s="59"/>
      <c r="I45" s="59"/>
      <c r="J45" s="60">
        <f t="shared" si="0"/>
        <v>0</v>
      </c>
    </row>
    <row r="46" spans="2:10" s="57" customFormat="1" ht="13.8" x14ac:dyDescent="0.25">
      <c r="B46" s="39"/>
      <c r="C46" s="39" t="s">
        <v>82</v>
      </c>
      <c r="D46" s="39"/>
      <c r="E46" s="58"/>
      <c r="F46" s="59"/>
      <c r="G46" s="59"/>
      <c r="H46" s="59"/>
      <c r="I46" s="59"/>
      <c r="J46" s="60"/>
    </row>
    <row r="47" spans="2:10" s="57" customFormat="1" ht="13.8" x14ac:dyDescent="0.25">
      <c r="B47" s="39"/>
      <c r="C47" s="39" t="s">
        <v>83</v>
      </c>
      <c r="D47" s="42" t="s">
        <v>84</v>
      </c>
      <c r="E47" s="58">
        <f>'SOB 2020'!G56</f>
        <v>0</v>
      </c>
      <c r="F47" s="59"/>
      <c r="G47" s="59"/>
      <c r="H47" s="59"/>
      <c r="I47" s="59"/>
      <c r="J47" s="60">
        <f t="shared" si="0"/>
        <v>0</v>
      </c>
    </row>
    <row r="48" spans="2:10" s="57" customFormat="1" ht="13.8" x14ac:dyDescent="0.25">
      <c r="B48" s="39"/>
      <c r="C48" s="39" t="s">
        <v>85</v>
      </c>
      <c r="D48" s="39" t="s">
        <v>86</v>
      </c>
      <c r="E48" s="58">
        <f>'SOB 2020'!G57</f>
        <v>0</v>
      </c>
      <c r="F48" s="59"/>
      <c r="G48" s="59"/>
      <c r="H48" s="59"/>
      <c r="I48" s="59"/>
      <c r="J48" s="60">
        <f t="shared" si="0"/>
        <v>0</v>
      </c>
    </row>
    <row r="49" spans="2:10" s="57" customFormat="1" ht="13.8" x14ac:dyDescent="0.25">
      <c r="B49" s="39"/>
      <c r="C49" s="39" t="s">
        <v>87</v>
      </c>
      <c r="D49" s="39" t="s">
        <v>88</v>
      </c>
      <c r="E49" s="58">
        <f>'SOB 2020'!G58</f>
        <v>0</v>
      </c>
      <c r="F49" s="59"/>
      <c r="G49" s="59"/>
      <c r="H49" s="59"/>
      <c r="I49" s="59"/>
      <c r="J49" s="60">
        <f t="shared" si="0"/>
        <v>0</v>
      </c>
    </row>
    <row r="50" spans="2:10" s="57" customFormat="1" ht="13.8" x14ac:dyDescent="0.25">
      <c r="B50" s="39"/>
      <c r="C50" s="39" t="s">
        <v>89</v>
      </c>
      <c r="D50" s="39" t="s">
        <v>90</v>
      </c>
      <c r="E50" s="58">
        <f>'SOB 2020'!G59</f>
        <v>0</v>
      </c>
      <c r="F50" s="59"/>
      <c r="G50" s="59"/>
      <c r="H50" s="59"/>
      <c r="I50" s="59"/>
      <c r="J50" s="60">
        <f t="shared" si="0"/>
        <v>0</v>
      </c>
    </row>
    <row r="51" spans="2:10" s="57" customFormat="1" ht="13.8" x14ac:dyDescent="0.25">
      <c r="B51" s="39"/>
      <c r="C51" s="43" t="s">
        <v>110</v>
      </c>
      <c r="D51" s="39" t="s">
        <v>113</v>
      </c>
      <c r="E51" s="58">
        <f>'SOB 2020'!G60</f>
        <v>4000000</v>
      </c>
      <c r="F51" s="59"/>
      <c r="G51" s="59"/>
      <c r="H51" s="59"/>
      <c r="I51" s="59"/>
      <c r="J51" s="60">
        <f t="shared" si="0"/>
        <v>4000000</v>
      </c>
    </row>
    <row r="52" spans="2:10" s="57" customFormat="1" ht="13.8" x14ac:dyDescent="0.25">
      <c r="B52" s="39"/>
      <c r="C52" s="43" t="s">
        <v>91</v>
      </c>
      <c r="D52" s="39" t="s">
        <v>92</v>
      </c>
      <c r="E52" s="58">
        <f>'SOB 2020'!G61</f>
        <v>0</v>
      </c>
      <c r="F52" s="59"/>
      <c r="G52" s="59"/>
      <c r="H52" s="59"/>
      <c r="I52" s="59"/>
      <c r="J52" s="60">
        <f t="shared" si="0"/>
        <v>0</v>
      </c>
    </row>
    <row r="53" spans="2:10" s="57" customFormat="1" ht="13.8" x14ac:dyDescent="0.25">
      <c r="B53" s="78" t="s">
        <v>93</v>
      </c>
      <c r="C53" s="78"/>
      <c r="D53" s="39"/>
      <c r="E53" s="58"/>
      <c r="F53" s="59"/>
      <c r="G53" s="59"/>
      <c r="H53" s="59"/>
      <c r="I53" s="59"/>
      <c r="J53" s="60"/>
    </row>
    <row r="54" spans="2:10" s="57" customFormat="1" ht="13.8" x14ac:dyDescent="0.25">
      <c r="B54" s="44"/>
      <c r="C54" s="41" t="s">
        <v>11</v>
      </c>
      <c r="D54" s="39" t="s">
        <v>114</v>
      </c>
      <c r="E54" s="58">
        <f>'SOB 2020'!G63</f>
        <v>0</v>
      </c>
      <c r="F54" s="59"/>
      <c r="G54" s="59"/>
      <c r="H54" s="59"/>
      <c r="I54" s="59"/>
      <c r="J54" s="60">
        <f t="shared" si="0"/>
        <v>0</v>
      </c>
    </row>
    <row r="55" spans="2:10" s="57" customFormat="1" ht="13.8" x14ac:dyDescent="0.25">
      <c r="B55" s="39"/>
      <c r="C55" s="39" t="s">
        <v>94</v>
      </c>
      <c r="D55" s="39" t="s">
        <v>95</v>
      </c>
      <c r="E55" s="58">
        <f>'SOB 2020'!G64</f>
        <v>2000</v>
      </c>
      <c r="F55" s="59"/>
      <c r="G55" s="59"/>
      <c r="H55" s="59"/>
      <c r="I55" s="59"/>
      <c r="J55" s="60">
        <f t="shared" si="0"/>
        <v>2000</v>
      </c>
    </row>
    <row r="56" spans="2:10" s="57" customFormat="1" ht="13.8" x14ac:dyDescent="0.25">
      <c r="B56" s="39"/>
      <c r="C56" s="39" t="s">
        <v>12</v>
      </c>
      <c r="D56" s="39" t="s">
        <v>115</v>
      </c>
      <c r="E56" s="58">
        <f>'SOB 2020'!G65</f>
        <v>0</v>
      </c>
      <c r="F56" s="59"/>
      <c r="G56" s="59"/>
      <c r="H56" s="59"/>
      <c r="I56" s="59"/>
      <c r="J56" s="60">
        <f t="shared" si="0"/>
        <v>0</v>
      </c>
    </row>
    <row r="57" spans="2:10" s="57" customFormat="1" ht="13.8" x14ac:dyDescent="0.25">
      <c r="B57" s="78" t="s">
        <v>6</v>
      </c>
      <c r="C57" s="78"/>
      <c r="D57" s="39"/>
      <c r="E57" s="58"/>
      <c r="F57" s="59"/>
      <c r="G57" s="59"/>
      <c r="H57" s="59"/>
      <c r="I57" s="59"/>
      <c r="J57" s="60"/>
    </row>
    <row r="58" spans="2:10" s="57" customFormat="1" ht="13.8" x14ac:dyDescent="0.25">
      <c r="B58" s="39"/>
      <c r="C58" s="39" t="s">
        <v>6</v>
      </c>
      <c r="D58" s="42" t="s">
        <v>96</v>
      </c>
      <c r="E58" s="58">
        <f>'SOB 2020'!G67</f>
        <v>0</v>
      </c>
      <c r="F58" s="59"/>
      <c r="G58" s="59"/>
      <c r="H58" s="59"/>
      <c r="I58" s="59"/>
      <c r="J58" s="60">
        <f t="shared" si="0"/>
        <v>0</v>
      </c>
    </row>
    <row r="59" spans="2:10" s="57" customFormat="1" ht="13.8" x14ac:dyDescent="0.25">
      <c r="B59" s="78" t="s">
        <v>97</v>
      </c>
      <c r="C59" s="78"/>
      <c r="D59" s="39"/>
      <c r="E59" s="58"/>
      <c r="F59" s="59"/>
      <c r="G59" s="59"/>
      <c r="H59" s="59"/>
      <c r="I59" s="59"/>
      <c r="J59" s="60"/>
    </row>
    <row r="60" spans="2:10" s="57" customFormat="1" ht="13.8" x14ac:dyDescent="0.25">
      <c r="B60" s="39"/>
      <c r="C60" s="39" t="s">
        <v>98</v>
      </c>
      <c r="D60" s="39" t="s">
        <v>99</v>
      </c>
      <c r="E60" s="58">
        <f>'SOB 2020'!G69</f>
        <v>1000000</v>
      </c>
      <c r="F60" s="59"/>
      <c r="G60" s="59"/>
      <c r="H60" s="59"/>
      <c r="I60" s="59"/>
      <c r="J60" s="60">
        <f t="shared" si="0"/>
        <v>1000000</v>
      </c>
    </row>
    <row r="61" spans="2:10" s="57" customFormat="1" ht="13.8" x14ac:dyDescent="0.25">
      <c r="B61" s="39"/>
      <c r="C61" s="39" t="s">
        <v>13</v>
      </c>
      <c r="D61" s="39" t="s">
        <v>117</v>
      </c>
      <c r="E61" s="58">
        <f>'SOB 2020'!G70</f>
        <v>20000</v>
      </c>
      <c r="F61" s="59"/>
      <c r="G61" s="59"/>
      <c r="H61" s="59"/>
      <c r="I61" s="59"/>
      <c r="J61" s="60">
        <f t="shared" si="0"/>
        <v>20000</v>
      </c>
    </row>
    <row r="62" spans="2:10" s="57" customFormat="1" ht="13.8" x14ac:dyDescent="0.25">
      <c r="B62" s="39"/>
      <c r="C62" s="39" t="s">
        <v>116</v>
      </c>
      <c r="D62" s="39" t="s">
        <v>118</v>
      </c>
      <c r="E62" s="58">
        <f>'SOB 2020'!G71</f>
        <v>0</v>
      </c>
      <c r="F62" s="59"/>
      <c r="G62" s="59"/>
      <c r="H62" s="59"/>
      <c r="I62" s="59"/>
      <c r="J62" s="60">
        <f t="shared" si="0"/>
        <v>0</v>
      </c>
    </row>
    <row r="63" spans="2:10" s="57" customFormat="1" ht="13.8" x14ac:dyDescent="0.25">
      <c r="B63" s="78" t="s">
        <v>97</v>
      </c>
      <c r="C63" s="78"/>
      <c r="D63" s="39" t="s">
        <v>119</v>
      </c>
      <c r="E63" s="58">
        <f>'SOB 2020'!G72</f>
        <v>0</v>
      </c>
      <c r="F63" s="59"/>
      <c r="G63" s="59"/>
      <c r="H63" s="59"/>
      <c r="I63" s="59"/>
      <c r="J63" s="60">
        <f t="shared" si="0"/>
        <v>0</v>
      </c>
    </row>
    <row r="64" spans="2:10" s="57" customFormat="1" ht="13.8" x14ac:dyDescent="0.3">
      <c r="B64" s="61" t="s">
        <v>200</v>
      </c>
      <c r="D64" s="54"/>
      <c r="E64" s="62">
        <f>SUM(E8:E63)</f>
        <v>5022000</v>
      </c>
      <c r="F64" s="62">
        <f>SUM(F8:F63)</f>
        <v>0</v>
      </c>
      <c r="G64" s="62">
        <f t="shared" ref="G64" si="1">SUM(G8:G63)</f>
        <v>0</v>
      </c>
      <c r="H64" s="62">
        <f t="shared" ref="H64:I64" si="2">SUM(H8:H63)</f>
        <v>0</v>
      </c>
      <c r="I64" s="62">
        <f t="shared" si="2"/>
        <v>0</v>
      </c>
      <c r="J64" s="68">
        <f>SUM(J8:J63)</f>
        <v>5022000</v>
      </c>
    </row>
    <row r="65" spans="2:10" s="57" customFormat="1" thickBot="1" x14ac:dyDescent="0.35">
      <c r="B65" s="61" t="s">
        <v>201</v>
      </c>
      <c r="D65" s="54"/>
      <c r="E65" s="63"/>
      <c r="F65" s="64">
        <f>F64-(F64*0.05)</f>
        <v>0</v>
      </c>
      <c r="G65" s="64">
        <f>G64-(G64*0.05)</f>
        <v>0</v>
      </c>
      <c r="H65" s="64">
        <f>H64-(H64*0.05)</f>
        <v>0</v>
      </c>
      <c r="I65" s="64">
        <f>I64-(I64*0.05)</f>
        <v>0</v>
      </c>
      <c r="J65" s="67">
        <f>J64-(J64*0.05)</f>
        <v>4770900</v>
      </c>
    </row>
    <row r="66" spans="2:10" s="57" customFormat="1" thickTop="1" x14ac:dyDescent="0.3">
      <c r="D66" s="54"/>
      <c r="E66" s="55"/>
      <c r="F66" s="55"/>
      <c r="G66" s="55"/>
      <c r="H66" s="55"/>
      <c r="I66" s="55"/>
      <c r="J66" s="56"/>
    </row>
    <row r="67" spans="2:10" s="57" customFormat="1" ht="13.8" x14ac:dyDescent="0.3">
      <c r="D67" s="54"/>
      <c r="E67" s="55"/>
      <c r="F67" s="55"/>
      <c r="G67" s="55"/>
      <c r="H67" s="55"/>
      <c r="I67" s="55"/>
      <c r="J67" s="56"/>
    </row>
    <row r="68" spans="2:10" s="57" customFormat="1" ht="13.8" x14ac:dyDescent="0.3">
      <c r="D68" s="54"/>
      <c r="E68" s="55"/>
      <c r="F68" s="55"/>
      <c r="G68" s="55"/>
      <c r="H68" s="55"/>
      <c r="I68" s="55"/>
      <c r="J68" s="56"/>
    </row>
    <row r="69" spans="2:10" s="57" customFormat="1" ht="13.8" x14ac:dyDescent="0.3">
      <c r="D69" s="54"/>
      <c r="E69" s="55"/>
      <c r="F69" s="55"/>
      <c r="G69" s="55"/>
      <c r="H69" s="55"/>
      <c r="I69" s="55"/>
      <c r="J69" s="56"/>
    </row>
    <row r="70" spans="2:10" s="57" customFormat="1" ht="13.8" x14ac:dyDescent="0.3">
      <c r="D70" s="54"/>
      <c r="E70" s="55"/>
      <c r="F70" s="55"/>
      <c r="G70" s="55"/>
      <c r="H70" s="55"/>
      <c r="I70" s="55"/>
      <c r="J70" s="56"/>
    </row>
    <row r="71" spans="2:10" s="57" customFormat="1" ht="13.8" x14ac:dyDescent="0.3">
      <c r="D71" s="54"/>
      <c r="E71" s="55"/>
      <c r="F71" s="55"/>
      <c r="G71" s="55"/>
      <c r="H71" s="55"/>
      <c r="I71" s="55"/>
      <c r="J71" s="56"/>
    </row>
    <row r="72" spans="2:10" s="57" customFormat="1" ht="13.8" x14ac:dyDescent="0.3">
      <c r="D72" s="54"/>
      <c r="E72" s="55"/>
      <c r="F72" s="55"/>
      <c r="G72" s="55"/>
      <c r="H72" s="55"/>
      <c r="I72" s="55"/>
      <c r="J72" s="56"/>
    </row>
    <row r="73" spans="2:10" s="57" customFormat="1" ht="13.8" x14ac:dyDescent="0.3">
      <c r="D73" s="54"/>
      <c r="E73" s="55"/>
      <c r="F73" s="55"/>
      <c r="G73" s="55"/>
      <c r="H73" s="55"/>
      <c r="I73" s="55"/>
      <c r="J73" s="56"/>
    </row>
    <row r="74" spans="2:10" s="57" customFormat="1" ht="13.8" x14ac:dyDescent="0.3">
      <c r="D74" s="54"/>
      <c r="E74" s="55"/>
      <c r="F74" s="55"/>
      <c r="G74" s="55"/>
      <c r="H74" s="55"/>
      <c r="I74" s="55"/>
      <c r="J74" s="56"/>
    </row>
    <row r="75" spans="2:10" s="57" customFormat="1" ht="13.8" x14ac:dyDescent="0.3">
      <c r="D75" s="54"/>
      <c r="E75" s="55"/>
      <c r="F75" s="55"/>
      <c r="G75" s="55"/>
      <c r="H75" s="55"/>
      <c r="I75" s="55"/>
      <c r="J75" s="56"/>
    </row>
    <row r="76" spans="2:10" s="57" customFormat="1" ht="13.8" x14ac:dyDescent="0.3">
      <c r="D76" s="54"/>
      <c r="E76" s="55"/>
      <c r="F76" s="55"/>
      <c r="G76" s="55"/>
      <c r="H76" s="55"/>
      <c r="I76" s="55"/>
      <c r="J76" s="56"/>
    </row>
    <row r="77" spans="2:10" s="57" customFormat="1" ht="13.8" x14ac:dyDescent="0.3">
      <c r="D77" s="54"/>
      <c r="E77" s="55"/>
      <c r="F77" s="55"/>
      <c r="G77" s="55"/>
      <c r="H77" s="55"/>
      <c r="I77" s="55"/>
      <c r="J77" s="56"/>
    </row>
    <row r="78" spans="2:10" s="57" customFormat="1" ht="13.8" x14ac:dyDescent="0.3">
      <c r="D78" s="54"/>
      <c r="E78" s="55"/>
      <c r="F78" s="55"/>
      <c r="G78" s="55"/>
      <c r="H78" s="55"/>
      <c r="I78" s="55"/>
      <c r="J78" s="56"/>
    </row>
    <row r="79" spans="2:10" s="57" customFormat="1" ht="13.8" x14ac:dyDescent="0.3">
      <c r="D79" s="54"/>
      <c r="E79" s="55"/>
      <c r="F79" s="55"/>
      <c r="G79" s="55"/>
      <c r="H79" s="55"/>
      <c r="I79" s="55"/>
      <c r="J79" s="56"/>
    </row>
    <row r="80" spans="2:10" s="57" customFormat="1" ht="13.8" x14ac:dyDescent="0.3">
      <c r="D80" s="54"/>
      <c r="E80" s="55"/>
      <c r="F80" s="55"/>
      <c r="G80" s="55"/>
      <c r="H80" s="55"/>
      <c r="I80" s="55"/>
      <c r="J80" s="56"/>
    </row>
    <row r="81" spans="4:10" s="57" customFormat="1" ht="13.8" x14ac:dyDescent="0.3">
      <c r="D81" s="54"/>
      <c r="E81" s="55"/>
      <c r="F81" s="55"/>
      <c r="G81" s="55"/>
      <c r="H81" s="55"/>
      <c r="I81" s="55"/>
      <c r="J81" s="56"/>
    </row>
    <row r="82" spans="4:10" s="57" customFormat="1" ht="13.8" x14ac:dyDescent="0.3">
      <c r="D82" s="54"/>
      <c r="E82" s="55"/>
      <c r="F82" s="55"/>
      <c r="G82" s="55"/>
      <c r="H82" s="55"/>
      <c r="I82" s="55"/>
      <c r="J82" s="56"/>
    </row>
    <row r="83" spans="4:10" s="57" customFormat="1" ht="13.8" x14ac:dyDescent="0.3">
      <c r="D83" s="54"/>
      <c r="E83" s="55"/>
      <c r="F83" s="55"/>
      <c r="G83" s="55"/>
      <c r="H83" s="55"/>
      <c r="I83" s="55"/>
      <c r="J83" s="56"/>
    </row>
    <row r="84" spans="4:10" s="57" customFormat="1" ht="13.8" x14ac:dyDescent="0.3">
      <c r="D84" s="54"/>
      <c r="E84" s="55"/>
      <c r="F84" s="55"/>
      <c r="G84" s="55"/>
      <c r="H84" s="55"/>
      <c r="I84" s="55"/>
      <c r="J84" s="56"/>
    </row>
    <row r="85" spans="4:10" s="57" customFormat="1" ht="13.8" x14ac:dyDescent="0.3">
      <c r="D85" s="54"/>
      <c r="E85" s="55"/>
      <c r="F85" s="55"/>
      <c r="G85" s="55"/>
      <c r="H85" s="55"/>
      <c r="I85" s="55"/>
      <c r="J85" s="56"/>
    </row>
    <row r="86" spans="4:10" s="57" customFormat="1" ht="13.8" x14ac:dyDescent="0.3">
      <c r="D86" s="54"/>
      <c r="E86" s="55"/>
      <c r="F86" s="55"/>
      <c r="G86" s="55"/>
      <c r="H86" s="55"/>
      <c r="I86" s="55"/>
      <c r="J86" s="56"/>
    </row>
    <row r="87" spans="4:10" s="57" customFormat="1" ht="13.8" x14ac:dyDescent="0.3">
      <c r="D87" s="54"/>
      <c r="E87" s="55"/>
      <c r="F87" s="55"/>
      <c r="G87" s="55"/>
      <c r="H87" s="55"/>
      <c r="I87" s="55"/>
      <c r="J87" s="56"/>
    </row>
    <row r="88" spans="4:10" s="57" customFormat="1" ht="13.8" x14ac:dyDescent="0.3">
      <c r="D88" s="54"/>
      <c r="E88" s="55"/>
      <c r="F88" s="55"/>
      <c r="G88" s="55"/>
      <c r="H88" s="55"/>
      <c r="I88" s="55"/>
      <c r="J88" s="56"/>
    </row>
    <row r="89" spans="4:10" s="57" customFormat="1" ht="13.8" x14ac:dyDescent="0.3">
      <c r="D89" s="54"/>
      <c r="E89" s="55"/>
      <c r="F89" s="55"/>
      <c r="G89" s="55"/>
      <c r="H89" s="55"/>
      <c r="I89" s="55"/>
      <c r="J89" s="56"/>
    </row>
    <row r="90" spans="4:10" s="57" customFormat="1" ht="13.8" x14ac:dyDescent="0.3">
      <c r="D90" s="54"/>
      <c r="E90" s="55"/>
      <c r="F90" s="55"/>
      <c r="G90" s="55"/>
      <c r="H90" s="55"/>
      <c r="I90" s="55"/>
      <c r="J90" s="56"/>
    </row>
    <row r="91" spans="4:10" s="57" customFormat="1" ht="13.8" x14ac:dyDescent="0.3">
      <c r="D91" s="54"/>
      <c r="E91" s="55"/>
      <c r="F91" s="55"/>
      <c r="G91" s="55"/>
      <c r="H91" s="55"/>
      <c r="I91" s="55"/>
      <c r="J91" s="56"/>
    </row>
    <row r="92" spans="4:10" s="57" customFormat="1" ht="13.8" x14ac:dyDescent="0.3">
      <c r="D92" s="54"/>
      <c r="E92" s="55"/>
      <c r="F92" s="55"/>
      <c r="G92" s="55"/>
      <c r="H92" s="55"/>
      <c r="I92" s="55"/>
      <c r="J92" s="56"/>
    </row>
    <row r="93" spans="4:10" s="57" customFormat="1" ht="13.8" x14ac:dyDescent="0.3">
      <c r="D93" s="54"/>
      <c r="E93" s="55"/>
      <c r="F93" s="55"/>
      <c r="G93" s="55"/>
      <c r="H93" s="55"/>
      <c r="I93" s="55"/>
      <c r="J93" s="56"/>
    </row>
    <row r="94" spans="4:10" s="57" customFormat="1" ht="13.8" x14ac:dyDescent="0.3">
      <c r="D94" s="54"/>
      <c r="E94" s="55"/>
      <c r="F94" s="55"/>
      <c r="G94" s="55"/>
      <c r="H94" s="55"/>
      <c r="I94" s="55"/>
      <c r="J94" s="56"/>
    </row>
    <row r="95" spans="4:10" s="57" customFormat="1" ht="13.8" x14ac:dyDescent="0.3">
      <c r="D95" s="54"/>
      <c r="E95" s="55"/>
      <c r="F95" s="55"/>
      <c r="G95" s="55"/>
      <c r="H95" s="55"/>
      <c r="I95" s="55"/>
      <c r="J95" s="56"/>
    </row>
    <row r="96" spans="4:10" s="57" customFormat="1" ht="13.8" x14ac:dyDescent="0.3">
      <c r="D96" s="54"/>
      <c r="E96" s="55"/>
      <c r="F96" s="55"/>
      <c r="G96" s="55"/>
      <c r="H96" s="55"/>
      <c r="I96" s="55"/>
      <c r="J96" s="56"/>
    </row>
    <row r="97" spans="4:10" s="57" customFormat="1" ht="13.8" x14ac:dyDescent="0.3">
      <c r="D97" s="54"/>
      <c r="E97" s="55"/>
      <c r="F97" s="55"/>
      <c r="G97" s="55"/>
      <c r="H97" s="55"/>
      <c r="I97" s="55"/>
      <c r="J97" s="56"/>
    </row>
    <row r="98" spans="4:10" s="57" customFormat="1" ht="13.8" x14ac:dyDescent="0.3">
      <c r="D98" s="54"/>
      <c r="E98" s="55"/>
      <c r="F98" s="55"/>
      <c r="G98" s="55"/>
      <c r="H98" s="55"/>
      <c r="I98" s="55"/>
      <c r="J98" s="56"/>
    </row>
    <row r="99" spans="4:10" s="57" customFormat="1" ht="13.8" x14ac:dyDescent="0.3">
      <c r="D99" s="54"/>
      <c r="E99" s="55"/>
      <c r="F99" s="55"/>
      <c r="G99" s="55"/>
      <c r="H99" s="55"/>
      <c r="I99" s="55"/>
      <c r="J99" s="56"/>
    </row>
    <row r="100" spans="4:10" s="57" customFormat="1" ht="13.8" x14ac:dyDescent="0.3">
      <c r="D100" s="54"/>
      <c r="E100" s="55"/>
      <c r="F100" s="55"/>
      <c r="G100" s="55"/>
      <c r="H100" s="55"/>
      <c r="I100" s="55"/>
      <c r="J100" s="56"/>
    </row>
    <row r="101" spans="4:10" s="57" customFormat="1" ht="13.8" x14ac:dyDescent="0.3">
      <c r="D101" s="54"/>
      <c r="E101" s="55"/>
      <c r="F101" s="55"/>
      <c r="G101" s="55"/>
      <c r="H101" s="55"/>
      <c r="I101" s="55"/>
      <c r="J101" s="56"/>
    </row>
    <row r="102" spans="4:10" s="57" customFormat="1" ht="13.8" x14ac:dyDescent="0.3">
      <c r="D102" s="54"/>
      <c r="E102" s="55"/>
      <c r="F102" s="55"/>
      <c r="G102" s="55"/>
      <c r="H102" s="55"/>
      <c r="I102" s="55"/>
      <c r="J102" s="56"/>
    </row>
    <row r="103" spans="4:10" s="57" customFormat="1" ht="13.8" x14ac:dyDescent="0.3">
      <c r="D103" s="54"/>
      <c r="E103" s="55"/>
      <c r="F103" s="55"/>
      <c r="G103" s="55"/>
      <c r="H103" s="55"/>
      <c r="I103" s="55"/>
      <c r="J103" s="56"/>
    </row>
    <row r="104" spans="4:10" s="57" customFormat="1" ht="13.8" x14ac:dyDescent="0.3">
      <c r="D104" s="54"/>
      <c r="E104" s="55"/>
      <c r="F104" s="55"/>
      <c r="G104" s="55"/>
      <c r="H104" s="55"/>
      <c r="I104" s="55"/>
      <c r="J104" s="56"/>
    </row>
    <row r="105" spans="4:10" s="57" customFormat="1" ht="13.8" x14ac:dyDescent="0.3">
      <c r="D105" s="54"/>
      <c r="E105" s="55"/>
      <c r="F105" s="55"/>
      <c r="G105" s="55"/>
      <c r="H105" s="55"/>
      <c r="I105" s="55"/>
      <c r="J105" s="56"/>
    </row>
    <row r="106" spans="4:10" s="57" customFormat="1" ht="13.8" x14ac:dyDescent="0.3">
      <c r="D106" s="54"/>
      <c r="E106" s="55"/>
      <c r="F106" s="55"/>
      <c r="G106" s="55"/>
      <c r="H106" s="55"/>
      <c r="I106" s="55"/>
      <c r="J106" s="56"/>
    </row>
    <row r="107" spans="4:10" s="57" customFormat="1" ht="13.8" x14ac:dyDescent="0.3">
      <c r="D107" s="54"/>
      <c r="E107" s="55"/>
      <c r="F107" s="55"/>
      <c r="G107" s="55"/>
      <c r="H107" s="55"/>
      <c r="I107" s="55"/>
      <c r="J107" s="56"/>
    </row>
    <row r="108" spans="4:10" s="57" customFormat="1" ht="13.8" x14ac:dyDescent="0.3">
      <c r="D108" s="54"/>
      <c r="E108" s="55"/>
      <c r="F108" s="55"/>
      <c r="G108" s="55"/>
      <c r="H108" s="55"/>
      <c r="I108" s="55"/>
      <c r="J108" s="56"/>
    </row>
    <row r="109" spans="4:10" s="57" customFormat="1" ht="13.8" x14ac:dyDescent="0.3">
      <c r="D109" s="54"/>
      <c r="E109" s="55"/>
      <c r="F109" s="55"/>
      <c r="G109" s="55"/>
      <c r="H109" s="55"/>
      <c r="I109" s="55"/>
      <c r="J109" s="56"/>
    </row>
    <row r="110" spans="4:10" s="57" customFormat="1" ht="13.8" x14ac:dyDescent="0.3">
      <c r="D110" s="54"/>
      <c r="E110" s="55"/>
      <c r="F110" s="55"/>
      <c r="G110" s="55"/>
      <c r="H110" s="55"/>
      <c r="I110" s="55"/>
      <c r="J110" s="56"/>
    </row>
    <row r="111" spans="4:10" s="57" customFormat="1" ht="13.8" x14ac:dyDescent="0.3">
      <c r="D111" s="54"/>
      <c r="E111" s="55"/>
      <c r="F111" s="55"/>
      <c r="G111" s="55"/>
      <c r="H111" s="55"/>
      <c r="I111" s="55"/>
      <c r="J111" s="56"/>
    </row>
    <row r="112" spans="4:10" s="57" customFormat="1" ht="13.8" x14ac:dyDescent="0.3">
      <c r="D112" s="54"/>
      <c r="E112" s="55"/>
      <c r="F112" s="55"/>
      <c r="G112" s="55"/>
      <c r="H112" s="55"/>
      <c r="I112" s="55"/>
      <c r="J112" s="56"/>
    </row>
    <row r="113" spans="4:10" s="57" customFormat="1" ht="13.8" x14ac:dyDescent="0.3">
      <c r="D113" s="54"/>
      <c r="E113" s="55"/>
      <c r="F113" s="55"/>
      <c r="G113" s="55"/>
      <c r="H113" s="55"/>
      <c r="I113" s="55"/>
      <c r="J113" s="56"/>
    </row>
    <row r="114" spans="4:10" s="57" customFormat="1" ht="13.8" x14ac:dyDescent="0.3">
      <c r="D114" s="54"/>
      <c r="E114" s="55"/>
      <c r="F114" s="55"/>
      <c r="G114" s="55"/>
      <c r="H114" s="55"/>
      <c r="I114" s="55"/>
      <c r="J114" s="56"/>
    </row>
    <row r="115" spans="4:10" s="57" customFormat="1" ht="13.8" x14ac:dyDescent="0.3">
      <c r="D115" s="54"/>
      <c r="E115" s="55"/>
      <c r="F115" s="55"/>
      <c r="G115" s="55"/>
      <c r="H115" s="55"/>
      <c r="I115" s="55"/>
      <c r="J115" s="56"/>
    </row>
    <row r="116" spans="4:10" s="57" customFormat="1" ht="13.8" x14ac:dyDescent="0.3">
      <c r="D116" s="54"/>
      <c r="E116" s="55"/>
      <c r="F116" s="55"/>
      <c r="G116" s="55"/>
      <c r="H116" s="55"/>
      <c r="I116" s="55"/>
      <c r="J116" s="56"/>
    </row>
    <row r="117" spans="4:10" s="57" customFormat="1" ht="13.8" x14ac:dyDescent="0.3">
      <c r="D117" s="54"/>
      <c r="E117" s="55"/>
      <c r="F117" s="55"/>
      <c r="G117" s="55"/>
      <c r="H117" s="55"/>
      <c r="I117" s="55"/>
      <c r="J117" s="56"/>
    </row>
    <row r="118" spans="4:10" s="57" customFormat="1" ht="13.8" x14ac:dyDescent="0.3">
      <c r="D118" s="54"/>
      <c r="E118" s="55"/>
      <c r="F118" s="55"/>
      <c r="G118" s="55"/>
      <c r="H118" s="55"/>
      <c r="I118" s="55"/>
      <c r="J118" s="56"/>
    </row>
    <row r="119" spans="4:10" s="57" customFormat="1" ht="13.8" x14ac:dyDescent="0.3">
      <c r="D119" s="54"/>
      <c r="E119" s="55"/>
      <c r="F119" s="55"/>
      <c r="G119" s="55"/>
      <c r="H119" s="55"/>
      <c r="I119" s="55"/>
      <c r="J119" s="56"/>
    </row>
    <row r="120" spans="4:10" s="57" customFormat="1" ht="13.8" x14ac:dyDescent="0.3">
      <c r="D120" s="54"/>
      <c r="E120" s="55"/>
      <c r="F120" s="55"/>
      <c r="G120" s="55"/>
      <c r="H120" s="55"/>
      <c r="I120" s="55"/>
      <c r="J120" s="56"/>
    </row>
    <row r="121" spans="4:10" s="57" customFormat="1" ht="13.8" x14ac:dyDescent="0.3">
      <c r="D121" s="54"/>
      <c r="E121" s="55"/>
      <c r="F121" s="55"/>
      <c r="G121" s="55"/>
      <c r="H121" s="55"/>
      <c r="I121" s="55"/>
      <c r="J121" s="56"/>
    </row>
    <row r="122" spans="4:10" s="57" customFormat="1" ht="13.8" x14ac:dyDescent="0.3">
      <c r="D122" s="54"/>
      <c r="E122" s="55"/>
      <c r="F122" s="55"/>
      <c r="G122" s="55"/>
      <c r="H122" s="55"/>
      <c r="I122" s="55"/>
      <c r="J122" s="56"/>
    </row>
    <row r="123" spans="4:10" s="57" customFormat="1" ht="13.8" x14ac:dyDescent="0.3">
      <c r="D123" s="54"/>
      <c r="E123" s="55"/>
      <c r="F123" s="55"/>
      <c r="G123" s="55"/>
      <c r="H123" s="55"/>
      <c r="I123" s="55"/>
      <c r="J123" s="56"/>
    </row>
    <row r="124" spans="4:10" s="57" customFormat="1" ht="13.8" x14ac:dyDescent="0.3">
      <c r="D124" s="54"/>
      <c r="E124" s="55"/>
      <c r="F124" s="55"/>
      <c r="G124" s="55"/>
      <c r="H124" s="55"/>
      <c r="I124" s="55"/>
      <c r="J124" s="56"/>
    </row>
    <row r="125" spans="4:10" s="57" customFormat="1" ht="13.8" x14ac:dyDescent="0.3">
      <c r="D125" s="54"/>
      <c r="E125" s="55"/>
      <c r="F125" s="55"/>
      <c r="G125" s="55"/>
      <c r="H125" s="55"/>
      <c r="I125" s="55"/>
      <c r="J125" s="56"/>
    </row>
    <row r="126" spans="4:10" s="57" customFormat="1" ht="13.8" x14ac:dyDescent="0.3">
      <c r="D126" s="54"/>
      <c r="E126" s="55"/>
      <c r="F126" s="55"/>
      <c r="G126" s="55"/>
      <c r="H126" s="55"/>
      <c r="I126" s="55"/>
      <c r="J126" s="56"/>
    </row>
    <row r="127" spans="4:10" s="57" customFormat="1" ht="13.8" x14ac:dyDescent="0.3">
      <c r="D127" s="54"/>
      <c r="E127" s="55"/>
      <c r="F127" s="55"/>
      <c r="G127" s="55"/>
      <c r="H127" s="55"/>
      <c r="I127" s="55"/>
      <c r="J127" s="56"/>
    </row>
    <row r="128" spans="4:10" s="57" customFormat="1" ht="13.8" x14ac:dyDescent="0.3">
      <c r="D128" s="54"/>
      <c r="E128" s="55"/>
      <c r="F128" s="55"/>
      <c r="G128" s="55"/>
      <c r="H128" s="55"/>
      <c r="I128" s="55"/>
      <c r="J128" s="56"/>
    </row>
    <row r="129" spans="4:10" s="57" customFormat="1" ht="13.8" x14ac:dyDescent="0.3">
      <c r="D129" s="54"/>
      <c r="E129" s="55"/>
      <c r="F129" s="55"/>
      <c r="G129" s="55"/>
      <c r="H129" s="55"/>
      <c r="I129" s="55"/>
      <c r="J129" s="56"/>
    </row>
    <row r="130" spans="4:10" s="57" customFormat="1" ht="13.8" x14ac:dyDescent="0.3">
      <c r="D130" s="54"/>
      <c r="E130" s="55"/>
      <c r="F130" s="55"/>
      <c r="G130" s="55"/>
      <c r="H130" s="55"/>
      <c r="I130" s="55"/>
      <c r="J130" s="56"/>
    </row>
    <row r="131" spans="4:10" s="57" customFormat="1" ht="13.8" x14ac:dyDescent="0.3">
      <c r="D131" s="54"/>
      <c r="E131" s="55"/>
      <c r="F131" s="55"/>
      <c r="G131" s="55"/>
      <c r="H131" s="55"/>
      <c r="I131" s="55"/>
      <c r="J131" s="56"/>
    </row>
    <row r="132" spans="4:10" s="57" customFormat="1" ht="13.8" x14ac:dyDescent="0.3">
      <c r="D132" s="54"/>
      <c r="E132" s="55"/>
      <c r="F132" s="55"/>
      <c r="G132" s="55"/>
      <c r="H132" s="55"/>
      <c r="I132" s="55"/>
      <c r="J132" s="56"/>
    </row>
    <row r="133" spans="4:10" s="57" customFormat="1" ht="13.8" x14ac:dyDescent="0.3">
      <c r="D133" s="54"/>
      <c r="E133" s="55"/>
      <c r="F133" s="55"/>
      <c r="G133" s="55"/>
      <c r="H133" s="55"/>
      <c r="I133" s="55"/>
      <c r="J133" s="56"/>
    </row>
    <row r="134" spans="4:10" s="57" customFormat="1" ht="13.8" x14ac:dyDescent="0.3">
      <c r="D134" s="54"/>
      <c r="E134" s="55"/>
      <c r="F134" s="55"/>
      <c r="G134" s="55"/>
      <c r="H134" s="55"/>
      <c r="I134" s="55"/>
      <c r="J134" s="56"/>
    </row>
    <row r="135" spans="4:10" s="57" customFormat="1" ht="13.8" x14ac:dyDescent="0.3">
      <c r="D135" s="54"/>
      <c r="E135" s="55"/>
      <c r="F135" s="55"/>
      <c r="G135" s="55"/>
      <c r="H135" s="55"/>
      <c r="I135" s="55"/>
      <c r="J135" s="56"/>
    </row>
    <row r="136" spans="4:10" s="57" customFormat="1" ht="13.8" x14ac:dyDescent="0.3">
      <c r="D136" s="54"/>
      <c r="E136" s="55"/>
      <c r="F136" s="55"/>
      <c r="G136" s="55"/>
      <c r="H136" s="55"/>
      <c r="I136" s="55"/>
      <c r="J136" s="56"/>
    </row>
    <row r="137" spans="4:10" s="57" customFormat="1" ht="13.8" x14ac:dyDescent="0.3">
      <c r="D137" s="54"/>
      <c r="E137" s="55"/>
      <c r="F137" s="55"/>
      <c r="G137" s="55"/>
      <c r="H137" s="55"/>
      <c r="I137" s="55"/>
      <c r="J137" s="56"/>
    </row>
    <row r="138" spans="4:10" s="57" customFormat="1" ht="13.8" x14ac:dyDescent="0.3">
      <c r="D138" s="54"/>
      <c r="E138" s="55"/>
      <c r="F138" s="55"/>
      <c r="G138" s="55"/>
      <c r="H138" s="55"/>
      <c r="I138" s="55"/>
      <c r="J138" s="56"/>
    </row>
    <row r="139" spans="4:10" s="57" customFormat="1" ht="13.8" x14ac:dyDescent="0.3">
      <c r="D139" s="54"/>
      <c r="E139" s="55"/>
      <c r="F139" s="55"/>
      <c r="G139" s="55"/>
      <c r="H139" s="55"/>
      <c r="I139" s="55"/>
      <c r="J139" s="56"/>
    </row>
    <row r="140" spans="4:10" s="57" customFormat="1" ht="13.8" x14ac:dyDescent="0.3">
      <c r="D140" s="54"/>
      <c r="E140" s="55"/>
      <c r="F140" s="55"/>
      <c r="G140" s="55"/>
      <c r="H140" s="55"/>
      <c r="I140" s="55"/>
      <c r="J140" s="56"/>
    </row>
    <row r="141" spans="4:10" s="57" customFormat="1" ht="13.8" x14ac:dyDescent="0.3">
      <c r="D141" s="54"/>
      <c r="E141" s="55"/>
      <c r="F141" s="55"/>
      <c r="G141" s="55"/>
      <c r="H141" s="55"/>
      <c r="I141" s="55"/>
      <c r="J141" s="56"/>
    </row>
    <row r="142" spans="4:10" s="57" customFormat="1" ht="13.8" x14ac:dyDescent="0.3">
      <c r="D142" s="54"/>
      <c r="E142" s="55"/>
      <c r="F142" s="55"/>
      <c r="G142" s="55"/>
      <c r="H142" s="55"/>
      <c r="I142" s="55"/>
      <c r="J142" s="56"/>
    </row>
    <row r="143" spans="4:10" s="57" customFormat="1" ht="13.8" x14ac:dyDescent="0.3">
      <c r="D143" s="54"/>
      <c r="E143" s="55"/>
      <c r="F143" s="55"/>
      <c r="G143" s="55"/>
      <c r="H143" s="55"/>
      <c r="I143" s="55"/>
      <c r="J143" s="56"/>
    </row>
    <row r="144" spans="4:10" s="57" customFormat="1" ht="13.8" x14ac:dyDescent="0.3">
      <c r="D144" s="54"/>
      <c r="E144" s="55"/>
      <c r="F144" s="55"/>
      <c r="G144" s="55"/>
      <c r="H144" s="55"/>
      <c r="I144" s="55"/>
      <c r="J144" s="56"/>
    </row>
    <row r="145" spans="4:10" s="57" customFormat="1" ht="13.8" x14ac:dyDescent="0.3">
      <c r="D145" s="54"/>
      <c r="E145" s="55"/>
      <c r="F145" s="55"/>
      <c r="G145" s="55"/>
      <c r="H145" s="55"/>
      <c r="I145" s="55"/>
      <c r="J145" s="56"/>
    </row>
    <row r="146" spans="4:10" s="57" customFormat="1" ht="13.8" x14ac:dyDescent="0.3">
      <c r="D146" s="54"/>
      <c r="E146" s="55"/>
      <c r="F146" s="55"/>
      <c r="G146" s="55"/>
      <c r="H146" s="55"/>
      <c r="I146" s="55"/>
      <c r="J146" s="56"/>
    </row>
    <row r="147" spans="4:10" s="57" customFormat="1" ht="13.8" x14ac:dyDescent="0.3">
      <c r="D147" s="54"/>
      <c r="E147" s="55"/>
      <c r="F147" s="55"/>
      <c r="G147" s="55"/>
      <c r="H147" s="55"/>
      <c r="I147" s="55"/>
      <c r="J147" s="56"/>
    </row>
    <row r="148" spans="4:10" s="57" customFormat="1" ht="13.8" x14ac:dyDescent="0.3">
      <c r="D148" s="54"/>
      <c r="E148" s="55"/>
      <c r="F148" s="55"/>
      <c r="G148" s="55"/>
      <c r="H148" s="55"/>
      <c r="I148" s="55"/>
      <c r="J148" s="56"/>
    </row>
    <row r="149" spans="4:10" s="57" customFormat="1" ht="13.8" x14ac:dyDescent="0.3">
      <c r="D149" s="54"/>
      <c r="E149" s="55"/>
      <c r="F149" s="55"/>
      <c r="G149" s="55"/>
      <c r="H149" s="55"/>
      <c r="I149" s="55"/>
      <c r="J149" s="56"/>
    </row>
    <row r="150" spans="4:10" s="57" customFormat="1" ht="13.8" x14ac:dyDescent="0.3">
      <c r="D150" s="54"/>
      <c r="E150" s="55"/>
      <c r="F150" s="55"/>
      <c r="G150" s="55"/>
      <c r="H150" s="55"/>
      <c r="I150" s="55"/>
      <c r="J150" s="56"/>
    </row>
    <row r="151" spans="4:10" s="57" customFormat="1" ht="13.8" x14ac:dyDescent="0.3">
      <c r="D151" s="54"/>
      <c r="E151" s="55"/>
      <c r="F151" s="55"/>
      <c r="G151" s="55"/>
      <c r="H151" s="55"/>
      <c r="I151" s="55"/>
      <c r="J151" s="56"/>
    </row>
    <row r="152" spans="4:10" s="57" customFormat="1" ht="13.8" x14ac:dyDescent="0.3">
      <c r="D152" s="54"/>
      <c r="E152" s="55"/>
      <c r="F152" s="55"/>
      <c r="G152" s="55"/>
      <c r="H152" s="55"/>
      <c r="I152" s="55"/>
      <c r="J152" s="56"/>
    </row>
    <row r="153" spans="4:10" s="57" customFormat="1" ht="13.8" x14ac:dyDescent="0.3">
      <c r="D153" s="54"/>
      <c r="E153" s="55"/>
      <c r="F153" s="55"/>
      <c r="G153" s="55"/>
      <c r="H153" s="55"/>
      <c r="I153" s="55"/>
      <c r="J153" s="56"/>
    </row>
    <row r="154" spans="4:10" s="57" customFormat="1" ht="13.8" x14ac:dyDescent="0.3">
      <c r="D154" s="54"/>
      <c r="E154" s="55"/>
      <c r="F154" s="55"/>
      <c r="G154" s="55"/>
      <c r="H154" s="55"/>
      <c r="I154" s="55"/>
      <c r="J154" s="56"/>
    </row>
    <row r="155" spans="4:10" s="57" customFormat="1" ht="13.8" x14ac:dyDescent="0.3">
      <c r="D155" s="54"/>
      <c r="E155" s="55"/>
      <c r="F155" s="55"/>
      <c r="G155" s="55"/>
      <c r="H155" s="55"/>
      <c r="I155" s="55"/>
      <c r="J155" s="56"/>
    </row>
    <row r="156" spans="4:10" s="57" customFormat="1" ht="13.8" x14ac:dyDescent="0.3">
      <c r="D156" s="54"/>
      <c r="E156" s="55"/>
      <c r="F156" s="55"/>
      <c r="G156" s="55"/>
      <c r="H156" s="55"/>
      <c r="I156" s="55"/>
      <c r="J156" s="56"/>
    </row>
    <row r="157" spans="4:10" s="57" customFormat="1" ht="13.8" x14ac:dyDescent="0.3">
      <c r="D157" s="54"/>
      <c r="E157" s="55"/>
      <c r="F157" s="55"/>
      <c r="G157" s="55"/>
      <c r="H157" s="55"/>
      <c r="I157" s="55"/>
      <c r="J157" s="56"/>
    </row>
    <row r="158" spans="4:10" s="57" customFormat="1" ht="13.8" x14ac:dyDescent="0.3">
      <c r="D158" s="54"/>
      <c r="E158" s="55"/>
      <c r="F158" s="55"/>
      <c r="G158" s="55"/>
      <c r="H158" s="55"/>
      <c r="I158" s="55"/>
      <c r="J158" s="56"/>
    </row>
    <row r="159" spans="4:10" s="57" customFormat="1" ht="13.8" x14ac:dyDescent="0.3">
      <c r="D159" s="54"/>
      <c r="E159" s="55"/>
      <c r="F159" s="55"/>
      <c r="G159" s="55"/>
      <c r="H159" s="55"/>
      <c r="I159" s="55"/>
      <c r="J159" s="56"/>
    </row>
    <row r="160" spans="4:10" s="57" customFormat="1" ht="13.8" x14ac:dyDescent="0.3">
      <c r="D160" s="54"/>
      <c r="E160" s="55"/>
      <c r="F160" s="55"/>
      <c r="G160" s="55"/>
      <c r="H160" s="55"/>
      <c r="I160" s="55"/>
      <c r="J160" s="56"/>
    </row>
    <row r="161" spans="4:10" s="57" customFormat="1" ht="13.8" x14ac:dyDescent="0.3">
      <c r="D161" s="54"/>
      <c r="E161" s="55"/>
      <c r="F161" s="55"/>
      <c r="G161" s="55"/>
      <c r="H161" s="55"/>
      <c r="I161" s="55"/>
      <c r="J161" s="56"/>
    </row>
    <row r="162" spans="4:10" s="57" customFormat="1" ht="13.8" x14ac:dyDescent="0.3">
      <c r="D162" s="54"/>
      <c r="E162" s="55"/>
      <c r="F162" s="55"/>
      <c r="G162" s="55"/>
      <c r="H162" s="55"/>
      <c r="I162" s="55"/>
      <c r="J162" s="56"/>
    </row>
    <row r="163" spans="4:10" s="57" customFormat="1" ht="13.8" x14ac:dyDescent="0.3">
      <c r="D163" s="54"/>
      <c r="E163" s="55"/>
      <c r="F163" s="55"/>
      <c r="G163" s="55"/>
      <c r="H163" s="55"/>
      <c r="I163" s="55"/>
      <c r="J163" s="56"/>
    </row>
    <row r="164" spans="4:10" s="57" customFormat="1" ht="13.8" x14ac:dyDescent="0.3">
      <c r="D164" s="54"/>
      <c r="E164" s="55"/>
      <c r="F164" s="55"/>
      <c r="G164" s="55"/>
      <c r="H164" s="55"/>
      <c r="I164" s="55"/>
      <c r="J164" s="56"/>
    </row>
    <row r="165" spans="4:10" s="57" customFormat="1" ht="13.8" x14ac:dyDescent="0.3">
      <c r="D165" s="54"/>
      <c r="E165" s="55"/>
      <c r="F165" s="55"/>
      <c r="G165" s="55"/>
      <c r="H165" s="55"/>
      <c r="I165" s="55"/>
      <c r="J165" s="56"/>
    </row>
    <row r="166" spans="4:10" s="57" customFormat="1" ht="13.8" x14ac:dyDescent="0.3">
      <c r="D166" s="54"/>
      <c r="E166" s="55"/>
      <c r="F166" s="55"/>
      <c r="G166" s="55"/>
      <c r="H166" s="55"/>
      <c r="I166" s="55"/>
      <c r="J166" s="56"/>
    </row>
    <row r="167" spans="4:10" s="57" customFormat="1" ht="13.8" x14ac:dyDescent="0.3">
      <c r="D167" s="54"/>
      <c r="E167" s="55"/>
      <c r="F167" s="55"/>
      <c r="G167" s="55"/>
      <c r="H167" s="55"/>
      <c r="I167" s="55"/>
      <c r="J167" s="56"/>
    </row>
    <row r="168" spans="4:10" s="57" customFormat="1" ht="13.8" x14ac:dyDescent="0.3">
      <c r="D168" s="54"/>
      <c r="E168" s="55"/>
      <c r="F168" s="55"/>
      <c r="G168" s="55"/>
      <c r="H168" s="55"/>
      <c r="I168" s="55"/>
      <c r="J168" s="56"/>
    </row>
    <row r="169" spans="4:10" s="57" customFormat="1" ht="13.8" x14ac:dyDescent="0.3">
      <c r="D169" s="54"/>
      <c r="E169" s="55"/>
      <c r="F169" s="55"/>
      <c r="G169" s="55"/>
      <c r="H169" s="55"/>
      <c r="I169" s="55"/>
      <c r="J169" s="56"/>
    </row>
    <row r="170" spans="4:10" s="57" customFormat="1" ht="13.8" x14ac:dyDescent="0.3">
      <c r="D170" s="54"/>
      <c r="E170" s="55"/>
      <c r="F170" s="55"/>
      <c r="G170" s="55"/>
      <c r="H170" s="55"/>
      <c r="I170" s="55"/>
      <c r="J170" s="56"/>
    </row>
    <row r="171" spans="4:10" s="57" customFormat="1" ht="13.8" x14ac:dyDescent="0.3">
      <c r="D171" s="54"/>
      <c r="E171" s="55"/>
      <c r="F171" s="55"/>
      <c r="G171" s="55"/>
      <c r="H171" s="55"/>
      <c r="I171" s="55"/>
      <c r="J171" s="56"/>
    </row>
    <row r="172" spans="4:10" s="57" customFormat="1" ht="13.8" x14ac:dyDescent="0.3">
      <c r="D172" s="54"/>
      <c r="E172" s="55"/>
      <c r="F172" s="55"/>
      <c r="G172" s="55"/>
      <c r="H172" s="55"/>
      <c r="I172" s="55"/>
      <c r="J172" s="56"/>
    </row>
    <row r="173" spans="4:10" s="57" customFormat="1" ht="13.8" x14ac:dyDescent="0.3">
      <c r="D173" s="54"/>
      <c r="E173" s="55"/>
      <c r="F173" s="55"/>
      <c r="G173" s="55"/>
      <c r="H173" s="55"/>
      <c r="I173" s="55"/>
      <c r="J173" s="56"/>
    </row>
    <row r="174" spans="4:10" s="57" customFormat="1" ht="13.8" x14ac:dyDescent="0.3">
      <c r="D174" s="54"/>
      <c r="E174" s="55"/>
      <c r="F174" s="55"/>
      <c r="G174" s="55"/>
      <c r="H174" s="55"/>
      <c r="I174" s="55"/>
      <c r="J174" s="56"/>
    </row>
    <row r="175" spans="4:10" s="57" customFormat="1" ht="13.8" x14ac:dyDescent="0.3">
      <c r="D175" s="54"/>
      <c r="E175" s="55"/>
      <c r="F175" s="55"/>
      <c r="G175" s="55"/>
      <c r="H175" s="55"/>
      <c r="I175" s="55"/>
      <c r="J175" s="56"/>
    </row>
    <row r="176" spans="4:10" s="57" customFormat="1" ht="13.8" x14ac:dyDescent="0.3">
      <c r="D176" s="54"/>
      <c r="E176" s="55"/>
      <c r="F176" s="55"/>
      <c r="G176" s="55"/>
      <c r="H176" s="55"/>
      <c r="I176" s="55"/>
      <c r="J176" s="56"/>
    </row>
    <row r="177" spans="4:10" s="57" customFormat="1" ht="13.8" x14ac:dyDescent="0.3">
      <c r="D177" s="54"/>
      <c r="E177" s="55"/>
      <c r="F177" s="55"/>
      <c r="G177" s="55"/>
      <c r="H177" s="55"/>
      <c r="I177" s="55"/>
      <c r="J177" s="56"/>
    </row>
    <row r="178" spans="4:10" s="57" customFormat="1" ht="13.8" x14ac:dyDescent="0.3">
      <c r="D178" s="54"/>
      <c r="E178" s="55"/>
      <c r="F178" s="55"/>
      <c r="G178" s="55"/>
      <c r="H178" s="55"/>
      <c r="I178" s="55"/>
      <c r="J178" s="56"/>
    </row>
  </sheetData>
  <sheetProtection algorithmName="SHA-512" hashValue="NGJ4HHM2UzMJkMYzEcCUnz6yZ9WHjNF0QQKHPclOseMx3VbcgFMkgOrqbLw6DOw2l8980R+NbKWDdvoCKtylug==" saltValue="s0WrMbERw1pKiixRncP5Hw==" spinCount="100000" sheet="1" objects="1" scenarios="1"/>
  <mergeCells count="14">
    <mergeCell ref="B42:C42"/>
    <mergeCell ref="B53:C53"/>
    <mergeCell ref="B57:C57"/>
    <mergeCell ref="B59:C59"/>
    <mergeCell ref="B63:C63"/>
    <mergeCell ref="A2:B2"/>
    <mergeCell ref="A4:J4"/>
    <mergeCell ref="A6:C6"/>
    <mergeCell ref="B31:C31"/>
    <mergeCell ref="B38:C38"/>
    <mergeCell ref="B7:C7"/>
    <mergeCell ref="B9:C9"/>
    <mergeCell ref="B12:C12"/>
    <mergeCell ref="B28:C28"/>
  </mergeCells>
  <conditionalFormatting sqref="E64">
    <cfRule type="expression" dxfId="9" priority="9">
      <formula>$E$64&gt;$C$2</formula>
    </cfRule>
  </conditionalFormatting>
  <conditionalFormatting sqref="F64">
    <cfRule type="expression" dxfId="8" priority="11">
      <formula>$F$64&gt;$J$1</formula>
    </cfRule>
  </conditionalFormatting>
  <conditionalFormatting sqref="G64">
    <cfRule type="expression" dxfId="7" priority="12">
      <formula>$G$64&gt;$J$1</formula>
    </cfRule>
  </conditionalFormatting>
  <conditionalFormatting sqref="H64">
    <cfRule type="expression" dxfId="6" priority="13">
      <formula>$H$64&gt;$J$1</formula>
    </cfRule>
  </conditionalFormatting>
  <conditionalFormatting sqref="I64">
    <cfRule type="expression" dxfId="5" priority="14">
      <formula>$I$64&gt;$J$1</formula>
    </cfRule>
  </conditionalFormatting>
  <conditionalFormatting sqref="F65">
    <cfRule type="expression" dxfId="4" priority="15">
      <formula>$F$65&gt;$J$2</formula>
    </cfRule>
  </conditionalFormatting>
  <conditionalFormatting sqref="G65">
    <cfRule type="expression" dxfId="3" priority="16">
      <formula>$G$65&gt;$J$2</formula>
    </cfRule>
  </conditionalFormatting>
  <conditionalFormatting sqref="H65">
    <cfRule type="expression" dxfId="2" priority="17">
      <formula>$H$65&gt;$J$2</formula>
    </cfRule>
  </conditionalFormatting>
  <conditionalFormatting sqref="I65">
    <cfRule type="expression" dxfId="1" priority="18">
      <formula>$I$65&gt;$J$2</formula>
    </cfRule>
  </conditionalFormatting>
  <printOptions verticalCentered="1"/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85"/>
  <sheetViews>
    <sheetView tabSelected="1" topLeftCell="A28" zoomScaleNormal="100" workbookViewId="0">
      <selection activeCell="H80" sqref="H80"/>
    </sheetView>
  </sheetViews>
  <sheetFormatPr defaultColWidth="9.109375" defaultRowHeight="13.2" x14ac:dyDescent="0.25"/>
  <cols>
    <col min="1" max="1" width="9.109375" style="1" customWidth="1"/>
    <col min="2" max="2" width="43.5546875" style="1" customWidth="1"/>
    <col min="3" max="3" width="13.6640625" style="1" customWidth="1"/>
    <col min="4" max="4" width="11.44140625" style="3" customWidth="1"/>
    <col min="5" max="5" width="12.88671875" style="1" customWidth="1"/>
    <col min="6" max="6" width="14.6640625" style="4" customWidth="1"/>
    <col min="7" max="7" width="14.5546875" style="1" customWidth="1"/>
    <col min="8" max="16384" width="9.109375" style="1"/>
  </cols>
  <sheetData>
    <row r="1" spans="1:7" x14ac:dyDescent="0.25">
      <c r="A1" s="84" t="s">
        <v>14</v>
      </c>
      <c r="B1" s="84"/>
      <c r="C1" s="84"/>
      <c r="D1" s="84"/>
      <c r="E1" s="84"/>
      <c r="F1" s="84"/>
      <c r="G1" s="84"/>
    </row>
    <row r="2" spans="1:7" x14ac:dyDescent="0.25">
      <c r="A2" s="84" t="s">
        <v>15</v>
      </c>
      <c r="B2" s="84"/>
      <c r="C2" s="84"/>
      <c r="D2" s="84"/>
      <c r="E2" s="84"/>
      <c r="F2" s="84"/>
      <c r="G2" s="84"/>
    </row>
    <row r="3" spans="1:7" x14ac:dyDescent="0.25">
      <c r="A3" s="83" t="s">
        <v>16</v>
      </c>
      <c r="B3" s="83"/>
      <c r="C3" s="83"/>
      <c r="D3" s="83"/>
      <c r="E3" s="83"/>
      <c r="F3" s="83"/>
      <c r="G3" s="83"/>
    </row>
    <row r="4" spans="1:7" x14ac:dyDescent="0.25">
      <c r="A4" s="84" t="s">
        <v>17</v>
      </c>
      <c r="B4" s="84"/>
      <c r="C4" s="84"/>
      <c r="D4" s="84"/>
      <c r="E4" s="84"/>
      <c r="F4" s="84"/>
      <c r="G4" s="84"/>
    </row>
    <row r="5" spans="1:7" x14ac:dyDescent="0.25">
      <c r="A5" s="91" t="s">
        <v>18</v>
      </c>
      <c r="B5" s="91"/>
      <c r="C5" s="91"/>
      <c r="D5" s="91"/>
      <c r="E5" s="91"/>
      <c r="F5" s="91"/>
      <c r="G5" s="91"/>
    </row>
    <row r="7" spans="1:7" x14ac:dyDescent="0.25">
      <c r="A7" s="83" t="s">
        <v>19</v>
      </c>
      <c r="B7" s="83"/>
      <c r="C7" s="83"/>
      <c r="D7" s="83"/>
      <c r="E7" s="83"/>
      <c r="F7" s="83"/>
      <c r="G7" s="83"/>
    </row>
    <row r="8" spans="1:7" x14ac:dyDescent="0.25">
      <c r="A8" s="83" t="s">
        <v>20</v>
      </c>
      <c r="B8" s="83"/>
      <c r="C8" s="83"/>
      <c r="D8" s="83"/>
      <c r="E8" s="83"/>
      <c r="F8" s="83"/>
      <c r="G8" s="83"/>
    </row>
    <row r="9" spans="1:7" x14ac:dyDescent="0.25">
      <c r="A9" s="84" t="s">
        <v>206</v>
      </c>
      <c r="B9" s="84"/>
      <c r="C9" s="84"/>
      <c r="D9" s="84"/>
      <c r="E9" s="84"/>
      <c r="F9" s="84"/>
      <c r="G9" s="84"/>
    </row>
    <row r="11" spans="1:7" x14ac:dyDescent="0.25">
      <c r="A11" s="1" t="s">
        <v>21</v>
      </c>
      <c r="B11" s="2" t="s">
        <v>212</v>
      </c>
      <c r="F11" s="4" t="s">
        <v>224</v>
      </c>
      <c r="G11" s="35">
        <f>VLOOKUP(B11,'NEP 2020'!A2:D69,4,0)</f>
        <v>2443000</v>
      </c>
    </row>
    <row r="12" spans="1:7" x14ac:dyDescent="0.25">
      <c r="A12" s="1" t="s">
        <v>22</v>
      </c>
      <c r="B12" s="36" t="str">
        <f>VLOOKUP(B11,'NEP 2020'!A2:D69,2,FALSE)</f>
        <v>IV</v>
      </c>
    </row>
    <row r="13" spans="1:7" ht="15" customHeight="1" x14ac:dyDescent="0.25">
      <c r="A13" s="85" t="s">
        <v>4</v>
      </c>
      <c r="B13" s="85"/>
      <c r="C13" s="85" t="s">
        <v>23</v>
      </c>
      <c r="D13" s="89" t="s">
        <v>25</v>
      </c>
      <c r="E13" s="86" t="s">
        <v>24</v>
      </c>
      <c r="F13" s="87"/>
      <c r="G13" s="88"/>
    </row>
    <row r="14" spans="1:7" ht="29.4" customHeight="1" x14ac:dyDescent="0.25">
      <c r="A14" s="85"/>
      <c r="B14" s="85"/>
      <c r="C14" s="85"/>
      <c r="D14" s="90"/>
      <c r="E14" s="73" t="s">
        <v>221</v>
      </c>
      <c r="F14" s="5" t="s">
        <v>225</v>
      </c>
      <c r="G14" s="72" t="s">
        <v>207</v>
      </c>
    </row>
    <row r="15" spans="1:7" x14ac:dyDescent="0.25">
      <c r="A15" s="80" t="s">
        <v>0</v>
      </c>
      <c r="B15" s="80"/>
      <c r="C15" s="6"/>
      <c r="D15" s="7"/>
      <c r="E15" s="8"/>
      <c r="F15" s="9"/>
      <c r="G15" s="8"/>
    </row>
    <row r="16" spans="1:7" x14ac:dyDescent="0.25">
      <c r="A16" s="10"/>
      <c r="B16" s="6" t="s">
        <v>26</v>
      </c>
      <c r="C16" s="6" t="s">
        <v>27</v>
      </c>
      <c r="D16" s="11">
        <f>[1]Sheet1!$A$4</f>
        <v>5.105558656466494E-2</v>
      </c>
      <c r="E16" s="12">
        <f>$G$11*D16</f>
        <v>124728.79797747645</v>
      </c>
      <c r="F16" s="13"/>
      <c r="G16" s="14"/>
    </row>
    <row r="17" spans="1:7" x14ac:dyDescent="0.25">
      <c r="A17" s="80" t="s">
        <v>28</v>
      </c>
      <c r="B17" s="80"/>
      <c r="C17" s="6"/>
      <c r="D17" s="15"/>
      <c r="E17" s="12"/>
      <c r="F17" s="16"/>
      <c r="G17" s="17"/>
    </row>
    <row r="18" spans="1:7" x14ac:dyDescent="0.25">
      <c r="A18" s="10"/>
      <c r="B18" s="6" t="s">
        <v>1</v>
      </c>
      <c r="C18" s="6" t="s">
        <v>29</v>
      </c>
      <c r="D18" s="11">
        <f>[1]Sheet1!$D$4</f>
        <v>0.10962997012181108</v>
      </c>
      <c r="E18" s="12">
        <f>$G$11*D18</f>
        <v>267826.01700758445</v>
      </c>
      <c r="F18" s="13"/>
      <c r="G18" s="14"/>
    </row>
    <row r="19" spans="1:7" x14ac:dyDescent="0.25">
      <c r="A19" s="10"/>
      <c r="B19" s="6" t="s">
        <v>30</v>
      </c>
      <c r="C19" s="6" t="s">
        <v>31</v>
      </c>
      <c r="D19" s="18"/>
      <c r="E19" s="12"/>
      <c r="F19" s="13"/>
      <c r="G19" s="14"/>
    </row>
    <row r="20" spans="1:7" x14ac:dyDescent="0.25">
      <c r="A20" s="80" t="s">
        <v>32</v>
      </c>
      <c r="B20" s="80"/>
      <c r="C20" s="6"/>
      <c r="D20" s="15"/>
      <c r="E20" s="12"/>
      <c r="F20" s="16"/>
      <c r="G20" s="17"/>
    </row>
    <row r="21" spans="1:7" x14ac:dyDescent="0.25">
      <c r="A21" s="19"/>
      <c r="B21" s="20" t="s">
        <v>33</v>
      </c>
      <c r="C21" s="6" t="s">
        <v>34</v>
      </c>
      <c r="D21" s="15"/>
      <c r="E21" s="12"/>
      <c r="F21" s="13"/>
      <c r="G21" s="13"/>
    </row>
    <row r="22" spans="1:7" x14ac:dyDescent="0.25">
      <c r="A22" s="10"/>
      <c r="B22" s="6" t="s">
        <v>35</v>
      </c>
      <c r="C22" s="6" t="s">
        <v>36</v>
      </c>
      <c r="D22" s="11">
        <f>[1]Sheet1!$F$4</f>
        <v>0.35341629182125622</v>
      </c>
      <c r="E22" s="12">
        <f>$G$11*D22</f>
        <v>863396.000919329</v>
      </c>
      <c r="F22" s="13"/>
      <c r="G22" s="13"/>
    </row>
    <row r="23" spans="1:7" x14ac:dyDescent="0.25">
      <c r="A23" s="6"/>
      <c r="B23" s="6" t="s">
        <v>9</v>
      </c>
      <c r="C23" s="6" t="s">
        <v>37</v>
      </c>
      <c r="D23" s="15">
        <f>[1]Sheet1!$G$4</f>
        <v>4.9249761959483862E-3</v>
      </c>
      <c r="E23" s="12">
        <f>$G$11*D23</f>
        <v>12031.716846701907</v>
      </c>
      <c r="F23" s="13"/>
      <c r="G23" s="13"/>
    </row>
    <row r="24" spans="1:7" x14ac:dyDescent="0.25">
      <c r="A24" s="6"/>
      <c r="B24" s="6" t="s">
        <v>38</v>
      </c>
      <c r="C24" s="6" t="s">
        <v>39</v>
      </c>
      <c r="D24" s="15"/>
      <c r="E24" s="12"/>
      <c r="F24" s="13"/>
      <c r="G24" s="13"/>
    </row>
    <row r="25" spans="1:7" x14ac:dyDescent="0.25">
      <c r="A25" s="6"/>
      <c r="B25" s="6" t="s">
        <v>40</v>
      </c>
      <c r="C25" s="6" t="s">
        <v>41</v>
      </c>
      <c r="D25" s="18">
        <f>[1]Sheet1!$J$4</f>
        <v>8.9962898512657187E-3</v>
      </c>
      <c r="E25" s="12">
        <f>$G$11*D25</f>
        <v>21977.936106642152</v>
      </c>
      <c r="F25" s="13"/>
      <c r="G25" s="13"/>
    </row>
    <row r="26" spans="1:7" x14ac:dyDescent="0.25">
      <c r="A26" s="6"/>
      <c r="B26" s="6" t="s">
        <v>42</v>
      </c>
      <c r="C26" s="6" t="s">
        <v>43</v>
      </c>
      <c r="D26" s="18"/>
      <c r="E26" s="12"/>
      <c r="F26" s="13"/>
      <c r="G26" s="13"/>
    </row>
    <row r="27" spans="1:7" x14ac:dyDescent="0.25">
      <c r="A27" s="6"/>
      <c r="B27" s="6" t="s">
        <v>44</v>
      </c>
      <c r="C27" s="6" t="s">
        <v>45</v>
      </c>
      <c r="D27" s="18"/>
      <c r="E27" s="12"/>
      <c r="F27" s="13"/>
      <c r="G27" s="13"/>
    </row>
    <row r="28" spans="1:7" x14ac:dyDescent="0.25">
      <c r="A28" s="6"/>
      <c r="B28" s="6" t="s">
        <v>46</v>
      </c>
      <c r="C28" s="6" t="s">
        <v>47</v>
      </c>
      <c r="D28" s="15"/>
      <c r="E28" s="12"/>
      <c r="F28" s="13"/>
      <c r="G28" s="13"/>
    </row>
    <row r="29" spans="1:7" x14ac:dyDescent="0.25">
      <c r="A29" s="6"/>
      <c r="B29" s="6" t="s">
        <v>48</v>
      </c>
      <c r="C29" s="6" t="s">
        <v>49</v>
      </c>
      <c r="D29" s="15">
        <f>[1]Sheet1!$R$4</f>
        <v>1.0736448107167482E-2</v>
      </c>
      <c r="E29" s="12">
        <f>$G$11*D29</f>
        <v>26229.142725810158</v>
      </c>
      <c r="F29" s="13"/>
      <c r="G29" s="13"/>
    </row>
    <row r="30" spans="1:7" x14ac:dyDescent="0.25">
      <c r="A30" s="6"/>
      <c r="B30" s="6" t="s">
        <v>50</v>
      </c>
      <c r="C30" s="6" t="s">
        <v>51</v>
      </c>
      <c r="D30" s="15">
        <f>[1]Sheet1!$S$4</f>
        <v>1.9141740814919393E-2</v>
      </c>
      <c r="E30" s="12">
        <f>$G$11*D30</f>
        <v>46763.272810848081</v>
      </c>
      <c r="F30" s="13"/>
      <c r="G30" s="13"/>
    </row>
    <row r="31" spans="1:7" x14ac:dyDescent="0.25">
      <c r="A31" s="6"/>
      <c r="B31" s="6" t="s">
        <v>52</v>
      </c>
      <c r="C31" s="6" t="s">
        <v>53</v>
      </c>
      <c r="D31" s="15"/>
      <c r="E31" s="12"/>
      <c r="F31" s="13"/>
      <c r="G31" s="13"/>
    </row>
    <row r="32" spans="1:7" x14ac:dyDescent="0.25">
      <c r="A32" s="6"/>
      <c r="B32" s="6" t="s">
        <v>54</v>
      </c>
      <c r="C32" s="6" t="s">
        <v>55</v>
      </c>
      <c r="D32" s="15"/>
      <c r="E32" s="12"/>
      <c r="F32" s="13"/>
      <c r="G32" s="13"/>
    </row>
    <row r="33" spans="1:7" x14ac:dyDescent="0.25">
      <c r="A33" s="6"/>
      <c r="B33" s="6" t="s">
        <v>56</v>
      </c>
      <c r="C33" s="6" t="s">
        <v>57</v>
      </c>
      <c r="D33" s="15"/>
      <c r="E33" s="12"/>
      <c r="F33" s="13"/>
      <c r="G33" s="13"/>
    </row>
    <row r="34" spans="1:7" x14ac:dyDescent="0.25">
      <c r="A34" s="6"/>
      <c r="B34" s="6" t="s">
        <v>58</v>
      </c>
      <c r="C34" s="6" t="s">
        <v>59</v>
      </c>
      <c r="D34" s="15"/>
      <c r="E34" s="12"/>
      <c r="F34" s="13"/>
      <c r="G34" s="13"/>
    </row>
    <row r="35" spans="1:7" x14ac:dyDescent="0.25">
      <c r="A35" s="66"/>
      <c r="B35" s="66" t="s">
        <v>60</v>
      </c>
      <c r="C35" s="66" t="s">
        <v>61</v>
      </c>
      <c r="D35" s="11">
        <f>[1]Sheet1!$AD$4</f>
        <v>0.14302130873034113</v>
      </c>
      <c r="E35" s="12">
        <f>$G$11*D35</f>
        <v>349401.05722822342</v>
      </c>
      <c r="F35" s="13"/>
      <c r="G35" s="13"/>
    </row>
    <row r="36" spans="1:7" x14ac:dyDescent="0.25">
      <c r="A36" s="6"/>
      <c r="B36" s="10" t="s">
        <v>202</v>
      </c>
      <c r="C36" s="6"/>
      <c r="D36" s="18"/>
      <c r="E36" s="12">
        <f>SUM(E22:E35)</f>
        <v>1319799.1266375547</v>
      </c>
      <c r="F36" s="12">
        <f t="shared" ref="F36:G36" si="0">SUM(F22:F35)</f>
        <v>0</v>
      </c>
      <c r="G36" s="12">
        <f t="shared" si="0"/>
        <v>0</v>
      </c>
    </row>
    <row r="37" spans="1:7" x14ac:dyDescent="0.25">
      <c r="A37" s="80" t="s">
        <v>62</v>
      </c>
      <c r="B37" s="80"/>
      <c r="C37" s="6"/>
      <c r="D37" s="15"/>
      <c r="E37" s="12"/>
      <c r="F37" s="16"/>
      <c r="G37" s="17"/>
    </row>
    <row r="38" spans="1:7" x14ac:dyDescent="0.25">
      <c r="A38" s="6"/>
      <c r="B38" s="6" t="s">
        <v>2</v>
      </c>
      <c r="C38" s="6" t="s">
        <v>63</v>
      </c>
      <c r="D38" s="18">
        <f>[1]Sheet1!$AE$4</f>
        <v>7.9784614374363849E-3</v>
      </c>
      <c r="E38" s="12">
        <f>$G$11*D38</f>
        <v>19491.38129165709</v>
      </c>
      <c r="F38" s="13"/>
      <c r="G38" s="14"/>
    </row>
    <row r="39" spans="1:7" x14ac:dyDescent="0.25">
      <c r="A39" s="6"/>
      <c r="B39" s="6" t="s">
        <v>3</v>
      </c>
      <c r="C39" s="6" t="s">
        <v>64</v>
      </c>
      <c r="D39" s="11">
        <f>[1]Sheet1!$AF$4</f>
        <v>6.6815510391699778E-2</v>
      </c>
      <c r="E39" s="12">
        <f>$G$11*D39</f>
        <v>163230.29188692255</v>
      </c>
      <c r="F39" s="13"/>
      <c r="G39" s="14"/>
    </row>
    <row r="40" spans="1:7" x14ac:dyDescent="0.25">
      <c r="A40" s="80" t="s">
        <v>65</v>
      </c>
      <c r="B40" s="80"/>
      <c r="C40" s="6"/>
      <c r="D40" s="15"/>
      <c r="E40" s="12"/>
      <c r="F40" s="16"/>
      <c r="G40" s="17"/>
    </row>
    <row r="41" spans="1:7" x14ac:dyDescent="0.25">
      <c r="A41" s="6"/>
      <c r="B41" s="6" t="s">
        <v>66</v>
      </c>
      <c r="C41" s="6" t="s">
        <v>67</v>
      </c>
      <c r="D41" s="15">
        <f>[1]Sheet1!$AG$4</f>
        <v>2.1013231769379782E-3</v>
      </c>
      <c r="E41" s="12">
        <f>$G$11*D41</f>
        <v>5133.5325212594807</v>
      </c>
      <c r="F41" s="13"/>
      <c r="G41" s="14"/>
    </row>
    <row r="42" spans="1:7" x14ac:dyDescent="0.25">
      <c r="A42" s="6"/>
      <c r="B42" s="6" t="s">
        <v>7</v>
      </c>
      <c r="C42" s="21" t="s">
        <v>68</v>
      </c>
      <c r="D42" s="18">
        <f>[1]Sheet1!$AH$4</f>
        <v>3.0206520668483437E-3</v>
      </c>
      <c r="E42" s="12">
        <f>$G$11*D42</f>
        <v>7379.4529993105034</v>
      </c>
      <c r="F42" s="13"/>
      <c r="G42" s="14"/>
    </row>
    <row r="43" spans="1:7" x14ac:dyDescent="0.25">
      <c r="A43" s="6"/>
      <c r="B43" s="6" t="s">
        <v>8</v>
      </c>
      <c r="C43" s="21" t="s">
        <v>69</v>
      </c>
      <c r="D43" s="18">
        <f>[1]Sheet1!$AI$4</f>
        <v>9.8499523918967719E-5</v>
      </c>
      <c r="E43" s="12">
        <f>$G$11*D43</f>
        <v>240.63433693403815</v>
      </c>
      <c r="F43" s="13"/>
      <c r="G43" s="14"/>
    </row>
    <row r="44" spans="1:7" x14ac:dyDescent="0.25">
      <c r="A44" s="6"/>
      <c r="B44" s="6" t="s">
        <v>70</v>
      </c>
      <c r="C44" s="21" t="s">
        <v>71</v>
      </c>
      <c r="D44" s="18">
        <f>[1]Sheet1!$AJ$4</f>
        <v>1.3264602554420987E-2</v>
      </c>
      <c r="E44" s="12">
        <f>$G$11*D44</f>
        <v>32405.424040450471</v>
      </c>
      <c r="F44" s="13"/>
      <c r="G44" s="14"/>
    </row>
    <row r="45" spans="1:7" x14ac:dyDescent="0.25">
      <c r="A45" s="10" t="s">
        <v>108</v>
      </c>
      <c r="B45" s="6"/>
      <c r="C45" s="21"/>
      <c r="D45" s="18"/>
      <c r="E45" s="12"/>
      <c r="F45" s="16"/>
      <c r="G45" s="28"/>
    </row>
    <row r="46" spans="1:7" x14ac:dyDescent="0.25">
      <c r="A46" s="6"/>
      <c r="B46" s="6" t="s">
        <v>10</v>
      </c>
      <c r="C46" s="21" t="s">
        <v>111</v>
      </c>
      <c r="D46" s="18">
        <f>[1]Sheet1!$AX$4</f>
        <v>1.9699904783793544E-4</v>
      </c>
      <c r="E46" s="12">
        <f>$G$11*D46</f>
        <v>481.26867386807629</v>
      </c>
      <c r="F46" s="13"/>
      <c r="G46" s="14"/>
    </row>
    <row r="47" spans="1:7" x14ac:dyDescent="0.25">
      <c r="A47" s="80" t="s">
        <v>72</v>
      </c>
      <c r="B47" s="80"/>
      <c r="C47" s="21"/>
      <c r="D47" s="15"/>
      <c r="E47" s="12"/>
      <c r="F47" s="16"/>
      <c r="G47" s="17"/>
    </row>
    <row r="48" spans="1:7" x14ac:dyDescent="0.25">
      <c r="A48" s="6"/>
      <c r="B48" s="6" t="s">
        <v>5</v>
      </c>
      <c r="C48" s="21" t="s">
        <v>73</v>
      </c>
      <c r="D48" s="18">
        <f>[1]Sheet1!$AZ$4</f>
        <v>1.661358636766589E-2</v>
      </c>
      <c r="E48" s="12">
        <f>$G$11*D48</f>
        <v>40586.991496207767</v>
      </c>
      <c r="F48" s="13"/>
      <c r="G48" s="14"/>
    </row>
    <row r="49" spans="1:7" x14ac:dyDescent="0.25">
      <c r="A49" s="6"/>
      <c r="B49" s="6" t="s">
        <v>74</v>
      </c>
      <c r="C49" s="21" t="s">
        <v>75</v>
      </c>
      <c r="D49" s="18">
        <f>[1]Sheet1!$BA$4</f>
        <v>6.0413041336966873E-3</v>
      </c>
      <c r="E49" s="12">
        <f>$G$11*D49</f>
        <v>14758.905998621007</v>
      </c>
      <c r="F49" s="13"/>
      <c r="G49" s="14"/>
    </row>
    <row r="50" spans="1:7" x14ac:dyDescent="0.25">
      <c r="A50" s="6"/>
      <c r="B50" s="6" t="s">
        <v>109</v>
      </c>
      <c r="C50" s="21" t="s">
        <v>112</v>
      </c>
      <c r="D50" s="18">
        <f>[1]Sheet1!$BC$4</f>
        <v>3.8743146074793973E-3</v>
      </c>
      <c r="E50" s="12">
        <f>$G$11*D50</f>
        <v>9464.9505860721674</v>
      </c>
      <c r="F50" s="13"/>
      <c r="G50" s="14"/>
    </row>
    <row r="51" spans="1:7" x14ac:dyDescent="0.25">
      <c r="A51" s="80" t="s">
        <v>76</v>
      </c>
      <c r="B51" s="80"/>
      <c r="C51" s="21"/>
      <c r="D51" s="15"/>
      <c r="E51" s="12"/>
      <c r="F51" s="16"/>
      <c r="G51" s="17"/>
    </row>
    <row r="52" spans="1:7" x14ac:dyDescent="0.25">
      <c r="A52" s="6"/>
      <c r="B52" s="6" t="s">
        <v>77</v>
      </c>
      <c r="C52" s="21"/>
      <c r="D52" s="15"/>
      <c r="E52" s="12"/>
      <c r="F52" s="16"/>
      <c r="G52" s="17"/>
    </row>
    <row r="53" spans="1:7" x14ac:dyDescent="0.25">
      <c r="A53" s="6"/>
      <c r="B53" s="6" t="s">
        <v>78</v>
      </c>
      <c r="C53" s="21" t="s">
        <v>79</v>
      </c>
      <c r="D53" s="15"/>
      <c r="E53" s="12"/>
      <c r="F53" s="13"/>
      <c r="G53" s="14"/>
    </row>
    <row r="54" spans="1:7" x14ac:dyDescent="0.25">
      <c r="A54" s="6"/>
      <c r="B54" s="6" t="s">
        <v>80</v>
      </c>
      <c r="C54" s="21" t="s">
        <v>81</v>
      </c>
      <c r="D54" s="18">
        <f>[1]Sheet1!$BJ$4</f>
        <v>1.9141740814919393E-2</v>
      </c>
      <c r="E54" s="12">
        <f>$G$11*D54</f>
        <v>46763.272810848081</v>
      </c>
      <c r="F54" s="13"/>
      <c r="G54" s="14"/>
    </row>
    <row r="55" spans="1:7" x14ac:dyDescent="0.25">
      <c r="A55" s="6"/>
      <c r="B55" s="6" t="s">
        <v>82</v>
      </c>
      <c r="C55" s="21"/>
      <c r="D55" s="15"/>
      <c r="E55" s="12"/>
      <c r="F55" s="16"/>
      <c r="G55" s="17"/>
    </row>
    <row r="56" spans="1:7" x14ac:dyDescent="0.25">
      <c r="A56" s="6"/>
      <c r="B56" s="6" t="s">
        <v>83</v>
      </c>
      <c r="C56" s="22" t="s">
        <v>84</v>
      </c>
      <c r="D56" s="15">
        <f>[1]Sheet1!$BL$4</f>
        <v>2.16698952621729E-3</v>
      </c>
      <c r="E56" s="12">
        <f>$G$11*D56</f>
        <v>5293.9554125488394</v>
      </c>
      <c r="F56" s="13"/>
      <c r="G56" s="14"/>
    </row>
    <row r="57" spans="1:7" x14ac:dyDescent="0.25">
      <c r="A57" s="6"/>
      <c r="B57" s="6" t="s">
        <v>85</v>
      </c>
      <c r="C57" s="21" t="s">
        <v>86</v>
      </c>
      <c r="D57" s="18">
        <f>[1]Sheet1!$BM$4</f>
        <v>2.7579866697310961E-3</v>
      </c>
      <c r="E57" s="12">
        <f>$G$11*D57</f>
        <v>6737.761434153068</v>
      </c>
      <c r="F57" s="13"/>
      <c r="G57" s="14"/>
    </row>
    <row r="58" spans="1:7" x14ac:dyDescent="0.25">
      <c r="A58" s="6"/>
      <c r="B58" s="6" t="s">
        <v>87</v>
      </c>
      <c r="C58" s="21" t="s">
        <v>88</v>
      </c>
      <c r="D58" s="18">
        <f>[1]Sheet1!$BN$4</f>
        <v>6.5009685786518697E-3</v>
      </c>
      <c r="E58" s="12">
        <f>$G$11*D58</f>
        <v>15881.866237646518</v>
      </c>
      <c r="F58" s="13"/>
      <c r="G58" s="14"/>
    </row>
    <row r="59" spans="1:7" x14ac:dyDescent="0.25">
      <c r="A59" s="6"/>
      <c r="B59" s="6" t="s">
        <v>89</v>
      </c>
      <c r="C59" s="21" t="s">
        <v>90</v>
      </c>
      <c r="D59" s="15"/>
      <c r="E59" s="12"/>
      <c r="F59" s="13"/>
      <c r="G59" s="14"/>
    </row>
    <row r="60" spans="1:7" x14ac:dyDescent="0.25">
      <c r="A60" s="6"/>
      <c r="B60" s="23" t="s">
        <v>110</v>
      </c>
      <c r="C60" s="21" t="s">
        <v>113</v>
      </c>
      <c r="D60" s="15">
        <f>[1]Sheet1!$BV$4</f>
        <v>3.2833174639655909E-5</v>
      </c>
      <c r="E60" s="12">
        <f>$G$11*D60</f>
        <v>80.211445644679387</v>
      </c>
      <c r="F60" s="13"/>
      <c r="G60" s="14">
        <v>4000000</v>
      </c>
    </row>
    <row r="61" spans="1:7" x14ac:dyDescent="0.25">
      <c r="A61" s="6"/>
      <c r="B61" s="23" t="s">
        <v>91</v>
      </c>
      <c r="C61" s="21" t="s">
        <v>92</v>
      </c>
      <c r="D61" s="18">
        <f>[1]Sheet1!$BX$4</f>
        <v>2.0356568276586663E-3</v>
      </c>
      <c r="E61" s="12">
        <f>$G$11*D61</f>
        <v>4973.1096299701221</v>
      </c>
      <c r="F61" s="13">
        <v>44</v>
      </c>
      <c r="G61" s="14"/>
    </row>
    <row r="62" spans="1:7" x14ac:dyDescent="0.25">
      <c r="A62" s="80" t="s">
        <v>93</v>
      </c>
      <c r="B62" s="80"/>
      <c r="C62" s="21"/>
      <c r="D62" s="15"/>
      <c r="E62" s="12"/>
      <c r="F62" s="16"/>
      <c r="G62" s="17"/>
    </row>
    <row r="63" spans="1:7" x14ac:dyDescent="0.25">
      <c r="A63" s="19"/>
      <c r="B63" s="20" t="s">
        <v>11</v>
      </c>
      <c r="C63" s="21" t="s">
        <v>114</v>
      </c>
      <c r="D63" s="15">
        <f>[1]Sheet1!$CT$4</f>
        <v>2.3968217486948812E-3</v>
      </c>
      <c r="E63" s="12">
        <f>$G$11*D63</f>
        <v>5855.435532061595</v>
      </c>
      <c r="F63" s="13"/>
      <c r="G63" s="14"/>
    </row>
    <row r="64" spans="1:7" x14ac:dyDescent="0.25">
      <c r="A64" s="6"/>
      <c r="B64" s="6" t="s">
        <v>94</v>
      </c>
      <c r="C64" s="21" t="s">
        <v>95</v>
      </c>
      <c r="D64" s="18">
        <f>[1]Sheet1!$CU$4</f>
        <v>4.0713136553173325E-3</v>
      </c>
      <c r="E64" s="12">
        <f>$G$11*D64</f>
        <v>9946.2192599402442</v>
      </c>
      <c r="F64" s="13">
        <v>55</v>
      </c>
      <c r="G64" s="14">
        <v>2000</v>
      </c>
    </row>
    <row r="65" spans="1:7" x14ac:dyDescent="0.25">
      <c r="A65" s="6"/>
      <c r="B65" s="6" t="s">
        <v>12</v>
      </c>
      <c r="C65" s="21" t="s">
        <v>115</v>
      </c>
      <c r="D65" s="18">
        <f>[1]Sheet1!$CV$4</f>
        <v>1.950290573595561E-2</v>
      </c>
      <c r="E65" s="12">
        <f>$G$11*D65</f>
        <v>47645.598712939558</v>
      </c>
      <c r="F65" s="13"/>
      <c r="G65" s="14"/>
    </row>
    <row r="66" spans="1:7" x14ac:dyDescent="0.25">
      <c r="A66" s="80" t="s">
        <v>6</v>
      </c>
      <c r="B66" s="80"/>
      <c r="C66" s="21"/>
      <c r="D66" s="15"/>
      <c r="E66" s="12"/>
      <c r="F66" s="16"/>
      <c r="G66" s="17"/>
    </row>
    <row r="67" spans="1:7" x14ac:dyDescent="0.25">
      <c r="A67" s="6"/>
      <c r="B67" s="6" t="s">
        <v>6</v>
      </c>
      <c r="C67" s="22" t="s">
        <v>96</v>
      </c>
      <c r="D67" s="18">
        <f>[1]Sheet1!$CW$4</f>
        <v>6.5666349279311817E-5</v>
      </c>
      <c r="E67" s="12">
        <f>$G$11*D67</f>
        <v>160.42289128935877</v>
      </c>
      <c r="F67" s="13"/>
      <c r="G67" s="14"/>
    </row>
    <row r="68" spans="1:7" x14ac:dyDescent="0.25">
      <c r="A68" s="80" t="s">
        <v>97</v>
      </c>
      <c r="B68" s="80"/>
      <c r="C68" s="21"/>
      <c r="D68" s="15"/>
      <c r="E68" s="12"/>
      <c r="F68" s="16"/>
      <c r="G68" s="17"/>
    </row>
    <row r="69" spans="1:7" x14ac:dyDescent="0.25">
      <c r="A69" s="6"/>
      <c r="B69" s="6" t="s">
        <v>98</v>
      </c>
      <c r="C69" s="21" t="s">
        <v>99</v>
      </c>
      <c r="D69" s="18">
        <f>[1]Sheet1!$CY$4</f>
        <v>2.05535673244246E-2</v>
      </c>
      <c r="E69" s="12">
        <f>$G$11*D69</f>
        <v>50212.364973569296</v>
      </c>
      <c r="F69" s="13">
        <v>2000000</v>
      </c>
      <c r="G69" s="14">
        <v>1000000</v>
      </c>
    </row>
    <row r="70" spans="1:7" x14ac:dyDescent="0.25">
      <c r="A70" s="6"/>
      <c r="B70" s="6" t="s">
        <v>13</v>
      </c>
      <c r="C70" s="21" t="s">
        <v>117</v>
      </c>
      <c r="D70" s="15">
        <f>[1]Sheet1!$CZ$4</f>
        <v>2.8893193682897199E-3</v>
      </c>
      <c r="E70" s="12">
        <f>$G$11*D70</f>
        <v>7058.6072167317861</v>
      </c>
      <c r="F70" s="13"/>
      <c r="G70" s="14">
        <v>20000</v>
      </c>
    </row>
    <row r="71" spans="1:7" x14ac:dyDescent="0.25">
      <c r="A71" s="6"/>
      <c r="B71" s="6" t="s">
        <v>116</v>
      </c>
      <c r="C71" s="21" t="s">
        <v>118</v>
      </c>
      <c r="D71" s="15">
        <f>[1]Sheet1!$DA$4</f>
        <v>5.0563088945070099E-3</v>
      </c>
      <c r="E71" s="12">
        <f>$G$11*D71</f>
        <v>12352.562629280625</v>
      </c>
      <c r="F71" s="13"/>
      <c r="G71" s="14"/>
    </row>
    <row r="72" spans="1:7" x14ac:dyDescent="0.25">
      <c r="A72" s="80" t="s">
        <v>97</v>
      </c>
      <c r="B72" s="80"/>
      <c r="C72" s="21" t="s">
        <v>119</v>
      </c>
      <c r="D72" s="15">
        <f>[1]Sheet1!$DK$4</f>
        <v>9.1900055816396889E-2</v>
      </c>
      <c r="E72" s="12">
        <f>$G$11*D72</f>
        <v>224511.83635945761</v>
      </c>
      <c r="F72" s="13"/>
      <c r="G72" s="14"/>
    </row>
    <row r="73" spans="1:7" x14ac:dyDescent="0.25">
      <c r="A73" s="81" t="s">
        <v>100</v>
      </c>
      <c r="B73" s="81"/>
      <c r="C73" s="81"/>
      <c r="D73" s="24">
        <f>SUM(D16:D72)</f>
        <v>1</v>
      </c>
      <c r="E73" s="25">
        <f>SUM(E16:E72)-E36</f>
        <v>2442999.9999999995</v>
      </c>
      <c r="F73" s="25">
        <f>SUM(F16:F72)-F36</f>
        <v>2000099</v>
      </c>
      <c r="G73" s="25">
        <f>SUM(G16:G72)-G36</f>
        <v>5022000</v>
      </c>
    </row>
    <row r="75" spans="1:7" x14ac:dyDescent="0.25">
      <c r="B75" s="1" t="s">
        <v>101</v>
      </c>
      <c r="E75" s="1" t="s">
        <v>103</v>
      </c>
    </row>
    <row r="77" spans="1:7" x14ac:dyDescent="0.25">
      <c r="B77" s="26"/>
      <c r="E77" s="74" t="s">
        <v>104</v>
      </c>
    </row>
    <row r="78" spans="1:7" x14ac:dyDescent="0.25">
      <c r="B78" s="27" t="s">
        <v>102</v>
      </c>
      <c r="E78" s="1" t="s">
        <v>105</v>
      </c>
    </row>
    <row r="79" spans="1:7" x14ac:dyDescent="0.25">
      <c r="B79" s="37">
        <v>43836</v>
      </c>
      <c r="E79" s="1" t="s">
        <v>223</v>
      </c>
    </row>
    <row r="81" spans="2:7" x14ac:dyDescent="0.25">
      <c r="B81" s="79" t="s">
        <v>106</v>
      </c>
      <c r="C81" s="79"/>
      <c r="D81" s="79"/>
      <c r="E81" s="79"/>
      <c r="F81" s="79"/>
      <c r="G81" s="79"/>
    </row>
    <row r="84" spans="2:7" x14ac:dyDescent="0.25">
      <c r="B84" s="82" t="s">
        <v>222</v>
      </c>
      <c r="C84" s="82"/>
      <c r="D84" s="82"/>
      <c r="E84" s="82"/>
      <c r="F84" s="82"/>
      <c r="G84" s="82"/>
    </row>
    <row r="85" spans="2:7" x14ac:dyDescent="0.25">
      <c r="B85" s="79" t="s">
        <v>107</v>
      </c>
      <c r="C85" s="79"/>
      <c r="D85" s="79"/>
      <c r="E85" s="79"/>
      <c r="F85" s="79"/>
      <c r="G85" s="79"/>
    </row>
  </sheetData>
  <sheetProtection algorithmName="SHA-512" hashValue="1dJduiZEirZBG9NDRjG7gcTF44K5DTerXUvAjVZta+w+YEMfRk2JZ8pdtUuMw/c+YttGZUqsBZWz3pvgub/3aA==" saltValue="ahE+YiBgvqiBOUx7qrVJJw==" spinCount="100000" sheet="1" objects="1" scenarios="1"/>
  <mergeCells count="27">
    <mergeCell ref="A7:G7"/>
    <mergeCell ref="A1:G1"/>
    <mergeCell ref="A2:G2"/>
    <mergeCell ref="A3:G3"/>
    <mergeCell ref="A4:G4"/>
    <mergeCell ref="A5:G5"/>
    <mergeCell ref="A51:B51"/>
    <mergeCell ref="A8:G8"/>
    <mergeCell ref="A9:G9"/>
    <mergeCell ref="A13:B14"/>
    <mergeCell ref="C13:C14"/>
    <mergeCell ref="E13:G13"/>
    <mergeCell ref="A15:B15"/>
    <mergeCell ref="A17:B17"/>
    <mergeCell ref="A20:B20"/>
    <mergeCell ref="A37:B37"/>
    <mergeCell ref="A40:B40"/>
    <mergeCell ref="A47:B47"/>
    <mergeCell ref="D13:D14"/>
    <mergeCell ref="B85:G85"/>
    <mergeCell ref="A72:B72"/>
    <mergeCell ref="A62:B62"/>
    <mergeCell ref="A66:B66"/>
    <mergeCell ref="A68:B68"/>
    <mergeCell ref="A73:C73"/>
    <mergeCell ref="B81:G81"/>
    <mergeCell ref="B84:G84"/>
  </mergeCells>
  <conditionalFormatting sqref="G73">
    <cfRule type="expression" dxfId="0" priority="1">
      <formula>$G$73&gt;$G$11</formula>
    </cfRule>
  </conditionalFormatting>
  <pageMargins left="0.11811023622047245" right="0.11811023622047245" top="0.31496062992125984" bottom="0.55118110236220474" header="0.31496062992125984" footer="0.31496062992125984"/>
  <pageSetup paperSize="5" scale="8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'NEP 2020'!$A$2:$A$69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NEP 2020</vt:lpstr>
      <vt:lpstr>Breakdown</vt:lpstr>
      <vt:lpstr>SOB 2020</vt:lpstr>
      <vt:lpstr>Breakdown!Print_Area</vt:lpstr>
      <vt:lpstr>'SOB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2020-01-06T08:00:57Z</cp:lastPrinted>
  <dcterms:created xsi:type="dcterms:W3CDTF">2015-10-19T00:23:30Z</dcterms:created>
  <dcterms:modified xsi:type="dcterms:W3CDTF">2020-01-16T23:21:37Z</dcterms:modified>
</cp:coreProperties>
</file>